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petrowski\Desktop\UNICEF\Website work and updates\Detention and res care database launch - Dec 2022\"/>
    </mc:Choice>
  </mc:AlternateContent>
  <xr:revisionPtr revIDLastSave="0" documentId="13_ncr:1_{6AC9F2B0-6C50-4814-A5BF-00AF7334BEAE}" xr6:coauthVersionLast="47" xr6:coauthVersionMax="47" xr10:uidLastSave="{00000000-0000-0000-0000-000000000000}"/>
  <bookViews>
    <workbookView xWindow="-108" yWindow="-108" windowWidth="23256" windowHeight="12576" xr2:uid="{1FD93628-89F7-4044-AA29-7D933381C624}"/>
  </bookViews>
  <sheets>
    <sheet name="Res Care" sheetId="1" r:id="rId1"/>
    <sheet name="Res Care (check)" sheetId="3" state="hidden" r:id="rId2"/>
    <sheet name="Birth registration (2)" sheetId="2" state="hidden" r:id="rId3"/>
  </sheets>
  <externalReferences>
    <externalReference r:id="rId4"/>
  </externalReferences>
  <definedNames>
    <definedName name="_xlnm._FilterDatabase" localSheetId="2" hidden="1">'Birth registration (2)'!$A$11:$P$228</definedName>
    <definedName name="_xlnm._FilterDatabase" localSheetId="0" hidden="1">'Res Care'!$A$10:$R$227</definedName>
    <definedName name="_xlnm._FilterDatabase" localSheetId="1" hidden="1">'Res Care (check)'!$A$10:$AH$212</definedName>
    <definedName name="_xlnm.Database">#N/A</definedName>
    <definedName name="_xlnm.Print_Titles" localSheetId="2">'Birth registration (2)'!$A:$A,'Birth registration (2)'!$1:$10</definedName>
    <definedName name="_xlnm.Print_Titles" localSheetId="0">'Res Care'!$A:$A,'Res Care'!$1:$9</definedName>
    <definedName name="_xlnm.Print_Titles" localSheetId="1">'Res Care (check)'!$A:$A,'Res Care (check)'!$1:$9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2" i="3" l="1"/>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1" i="3"/>
  <c r="X216" i="3" l="1"/>
  <c r="X217" i="3"/>
  <c r="X218" i="3"/>
  <c r="X219" i="3"/>
  <c r="X220" i="3"/>
  <c r="X221" i="3"/>
  <c r="X222" i="3"/>
  <c r="X223" i="3"/>
  <c r="X224" i="3"/>
  <c r="X225" i="3"/>
  <c r="X226" i="3"/>
  <c r="X227" i="3"/>
  <c r="X215" i="3"/>
  <c r="AD149" i="3"/>
  <c r="AH149" i="3" s="1"/>
  <c r="AD12" i="3"/>
  <c r="AH12" i="3" s="1"/>
  <c r="AD13" i="3"/>
  <c r="AH13" i="3" s="1"/>
  <c r="AD14" i="3"/>
  <c r="AH14" i="3" s="1"/>
  <c r="AD15" i="3"/>
  <c r="AH15" i="3" s="1"/>
  <c r="AD16" i="3"/>
  <c r="AH16" i="3" s="1"/>
  <c r="AD17" i="3"/>
  <c r="AH17" i="3" s="1"/>
  <c r="AD18" i="3"/>
  <c r="AH18" i="3" s="1"/>
  <c r="AD19" i="3"/>
  <c r="AH19" i="3" s="1"/>
  <c r="AD20" i="3"/>
  <c r="AH20" i="3" s="1"/>
  <c r="AD21" i="3"/>
  <c r="AH21" i="3" s="1"/>
  <c r="AD22" i="3"/>
  <c r="AH22" i="3" s="1"/>
  <c r="AD23" i="3"/>
  <c r="AH23" i="3" s="1"/>
  <c r="AD24" i="3"/>
  <c r="AH24" i="3" s="1"/>
  <c r="AD25" i="3"/>
  <c r="AH25" i="3" s="1"/>
  <c r="AD26" i="3"/>
  <c r="AH26" i="3" s="1"/>
  <c r="AD27" i="3"/>
  <c r="AH27" i="3" s="1"/>
  <c r="AD28" i="3"/>
  <c r="AH28" i="3" s="1"/>
  <c r="AD29" i="3"/>
  <c r="AH29" i="3" s="1"/>
  <c r="AD30" i="3"/>
  <c r="AH30" i="3" s="1"/>
  <c r="AD31" i="3"/>
  <c r="AH31" i="3" s="1"/>
  <c r="AD32" i="3"/>
  <c r="AH32" i="3" s="1"/>
  <c r="AD33" i="3"/>
  <c r="AH33" i="3" s="1"/>
  <c r="AD34" i="3"/>
  <c r="AH34" i="3" s="1"/>
  <c r="AD35" i="3"/>
  <c r="AH35" i="3" s="1"/>
  <c r="AD36" i="3"/>
  <c r="AH36" i="3" s="1"/>
  <c r="AD37" i="3"/>
  <c r="AH37" i="3" s="1"/>
  <c r="AD38" i="3"/>
  <c r="AH38" i="3" s="1"/>
  <c r="AD39" i="3"/>
  <c r="AH39" i="3" s="1"/>
  <c r="AD40" i="3"/>
  <c r="AH40" i="3" s="1"/>
  <c r="AD41" i="3"/>
  <c r="AH41" i="3" s="1"/>
  <c r="AD42" i="3"/>
  <c r="AH42" i="3" s="1"/>
  <c r="AD43" i="3"/>
  <c r="AH43" i="3" s="1"/>
  <c r="AD44" i="3"/>
  <c r="AH44" i="3" s="1"/>
  <c r="AD45" i="3"/>
  <c r="AH45" i="3" s="1"/>
  <c r="AD46" i="3"/>
  <c r="AH46" i="3" s="1"/>
  <c r="AD47" i="3"/>
  <c r="AH47" i="3" s="1"/>
  <c r="AD48" i="3"/>
  <c r="AH48" i="3" s="1"/>
  <c r="AD49" i="3"/>
  <c r="AH49" i="3" s="1"/>
  <c r="AD50" i="3"/>
  <c r="AH50" i="3" s="1"/>
  <c r="AD51" i="3"/>
  <c r="AH51" i="3" s="1"/>
  <c r="AD52" i="3"/>
  <c r="AH52" i="3" s="1"/>
  <c r="AD53" i="3"/>
  <c r="AH53" i="3" s="1"/>
  <c r="AD54" i="3"/>
  <c r="AH54" i="3" s="1"/>
  <c r="AD55" i="3"/>
  <c r="AH55" i="3" s="1"/>
  <c r="AD56" i="3"/>
  <c r="AH56" i="3" s="1"/>
  <c r="AD57" i="3"/>
  <c r="AH57" i="3" s="1"/>
  <c r="AD58" i="3"/>
  <c r="AH58" i="3" s="1"/>
  <c r="AD59" i="3"/>
  <c r="AH59" i="3" s="1"/>
  <c r="AD60" i="3"/>
  <c r="AH60" i="3" s="1"/>
  <c r="AD61" i="3"/>
  <c r="AH61" i="3" s="1"/>
  <c r="AD62" i="3"/>
  <c r="AH62" i="3" s="1"/>
  <c r="AD63" i="3"/>
  <c r="AH63" i="3" s="1"/>
  <c r="AD64" i="3"/>
  <c r="AH64" i="3" s="1"/>
  <c r="AD65" i="3"/>
  <c r="AH65" i="3" s="1"/>
  <c r="AD66" i="3"/>
  <c r="AH66" i="3" s="1"/>
  <c r="AD67" i="3"/>
  <c r="AH67" i="3" s="1"/>
  <c r="AD68" i="3"/>
  <c r="AH68" i="3" s="1"/>
  <c r="AD69" i="3"/>
  <c r="AH69" i="3" s="1"/>
  <c r="AD70" i="3"/>
  <c r="AH70" i="3" s="1"/>
  <c r="AD71" i="3"/>
  <c r="AH71" i="3" s="1"/>
  <c r="AD72" i="3"/>
  <c r="AH72" i="3" s="1"/>
  <c r="AD73" i="3"/>
  <c r="AH73" i="3" s="1"/>
  <c r="AD74" i="3"/>
  <c r="AH74" i="3" s="1"/>
  <c r="AD75" i="3"/>
  <c r="AH75" i="3" s="1"/>
  <c r="AD76" i="3"/>
  <c r="AH76" i="3" s="1"/>
  <c r="AD77" i="3"/>
  <c r="AH77" i="3" s="1"/>
  <c r="AD78" i="3"/>
  <c r="AH78" i="3" s="1"/>
  <c r="AD79" i="3"/>
  <c r="AH79" i="3" s="1"/>
  <c r="AD80" i="3"/>
  <c r="AH80" i="3" s="1"/>
  <c r="AD81" i="3"/>
  <c r="AH81" i="3" s="1"/>
  <c r="AD82" i="3"/>
  <c r="AH82" i="3" s="1"/>
  <c r="AD83" i="3"/>
  <c r="AH83" i="3" s="1"/>
  <c r="AD84" i="3"/>
  <c r="AH84" i="3" s="1"/>
  <c r="AD85" i="3"/>
  <c r="AH85" i="3" s="1"/>
  <c r="AD86" i="3"/>
  <c r="AH86" i="3" s="1"/>
  <c r="AD87" i="3"/>
  <c r="AH87" i="3" s="1"/>
  <c r="AD88" i="3"/>
  <c r="AH88" i="3" s="1"/>
  <c r="AD89" i="3"/>
  <c r="AH89" i="3" s="1"/>
  <c r="AD90" i="3"/>
  <c r="AH90" i="3" s="1"/>
  <c r="AD91" i="3"/>
  <c r="AH91" i="3" s="1"/>
  <c r="AD92" i="3"/>
  <c r="AH92" i="3" s="1"/>
  <c r="AD93" i="3"/>
  <c r="AH93" i="3" s="1"/>
  <c r="AD94" i="3"/>
  <c r="AH94" i="3" s="1"/>
  <c r="AD95" i="3"/>
  <c r="AH95" i="3" s="1"/>
  <c r="AD96" i="3"/>
  <c r="AH96" i="3" s="1"/>
  <c r="AD97" i="3"/>
  <c r="AH97" i="3" s="1"/>
  <c r="AD98" i="3"/>
  <c r="AH98" i="3" s="1"/>
  <c r="AD99" i="3"/>
  <c r="AH99" i="3" s="1"/>
  <c r="AD100" i="3"/>
  <c r="AH100" i="3" s="1"/>
  <c r="AD101" i="3"/>
  <c r="AH101" i="3" s="1"/>
  <c r="AD102" i="3"/>
  <c r="AH102" i="3" s="1"/>
  <c r="AD103" i="3"/>
  <c r="AH103" i="3" s="1"/>
  <c r="AD104" i="3"/>
  <c r="AH104" i="3" s="1"/>
  <c r="AD105" i="3"/>
  <c r="AH105" i="3" s="1"/>
  <c r="AD106" i="3"/>
  <c r="AH106" i="3" s="1"/>
  <c r="AD107" i="3"/>
  <c r="AH107" i="3" s="1"/>
  <c r="AD108" i="3"/>
  <c r="AH108" i="3" s="1"/>
  <c r="AD109" i="3"/>
  <c r="AH109" i="3" s="1"/>
  <c r="AD110" i="3"/>
  <c r="AH110" i="3" s="1"/>
  <c r="AD111" i="3"/>
  <c r="AH111" i="3" s="1"/>
  <c r="AD112" i="3"/>
  <c r="AH112" i="3" s="1"/>
  <c r="AD113" i="3"/>
  <c r="AH113" i="3" s="1"/>
  <c r="AD114" i="3"/>
  <c r="AH114" i="3" s="1"/>
  <c r="AD115" i="3"/>
  <c r="AH115" i="3" s="1"/>
  <c r="AD116" i="3"/>
  <c r="AH116" i="3" s="1"/>
  <c r="AD117" i="3"/>
  <c r="AH117" i="3" s="1"/>
  <c r="AD118" i="3"/>
  <c r="AH118" i="3" s="1"/>
  <c r="AD119" i="3"/>
  <c r="AH119" i="3" s="1"/>
  <c r="AD120" i="3"/>
  <c r="AH120" i="3" s="1"/>
  <c r="AD121" i="3"/>
  <c r="AH121" i="3" s="1"/>
  <c r="AD122" i="3"/>
  <c r="AH122" i="3" s="1"/>
  <c r="AD123" i="3"/>
  <c r="AH123" i="3" s="1"/>
  <c r="AD124" i="3"/>
  <c r="AH124" i="3" s="1"/>
  <c r="AD125" i="3"/>
  <c r="AH125" i="3" s="1"/>
  <c r="AD126" i="3"/>
  <c r="AH126" i="3" s="1"/>
  <c r="AD127" i="3"/>
  <c r="AH127" i="3" s="1"/>
  <c r="AD128" i="3"/>
  <c r="AH128" i="3" s="1"/>
  <c r="AD129" i="3"/>
  <c r="AH129" i="3" s="1"/>
  <c r="AD130" i="3"/>
  <c r="AH130" i="3" s="1"/>
  <c r="AD131" i="3"/>
  <c r="AH131" i="3" s="1"/>
  <c r="AD132" i="3"/>
  <c r="AH132" i="3" s="1"/>
  <c r="AD133" i="3"/>
  <c r="AH133" i="3" s="1"/>
  <c r="AD134" i="3"/>
  <c r="AH134" i="3" s="1"/>
  <c r="AD135" i="3"/>
  <c r="AH135" i="3" s="1"/>
  <c r="AD136" i="3"/>
  <c r="AH136" i="3" s="1"/>
  <c r="AD137" i="3"/>
  <c r="AH137" i="3" s="1"/>
  <c r="AD138" i="3"/>
  <c r="AH138" i="3" s="1"/>
  <c r="AD139" i="3"/>
  <c r="AH139" i="3" s="1"/>
  <c r="AD140" i="3"/>
  <c r="AH140" i="3" s="1"/>
  <c r="AD141" i="3"/>
  <c r="AH141" i="3" s="1"/>
  <c r="AD142" i="3"/>
  <c r="AH142" i="3" s="1"/>
  <c r="AD143" i="3"/>
  <c r="AH143" i="3" s="1"/>
  <c r="AD144" i="3"/>
  <c r="AH144" i="3" s="1"/>
  <c r="AD145" i="3"/>
  <c r="AH145" i="3" s="1"/>
  <c r="AD146" i="3"/>
  <c r="AH146" i="3" s="1"/>
  <c r="AD147" i="3"/>
  <c r="AH147" i="3" s="1"/>
  <c r="AD148" i="3"/>
  <c r="AH148" i="3" s="1"/>
  <c r="AD150" i="3"/>
  <c r="AH150" i="3" s="1"/>
  <c r="AD151" i="3"/>
  <c r="AH151" i="3" s="1"/>
  <c r="AD152" i="3"/>
  <c r="AH152" i="3" s="1"/>
  <c r="AD153" i="3"/>
  <c r="AH153" i="3" s="1"/>
  <c r="AD154" i="3"/>
  <c r="AH154" i="3" s="1"/>
  <c r="AD155" i="3"/>
  <c r="AH155" i="3" s="1"/>
  <c r="AD156" i="3"/>
  <c r="AH156" i="3" s="1"/>
  <c r="AD11" i="3"/>
  <c r="AH11" i="3" s="1"/>
  <c r="AC12" i="3"/>
  <c r="AG12" i="3" s="1"/>
  <c r="AC13" i="3"/>
  <c r="AG13" i="3" s="1"/>
  <c r="AC14" i="3"/>
  <c r="AG14" i="3" s="1"/>
  <c r="AC15" i="3"/>
  <c r="AG15" i="3" s="1"/>
  <c r="AC16" i="3"/>
  <c r="AG16" i="3" s="1"/>
  <c r="AC17" i="3"/>
  <c r="AG17" i="3" s="1"/>
  <c r="AC18" i="3"/>
  <c r="AG18" i="3" s="1"/>
  <c r="AC19" i="3"/>
  <c r="AG19" i="3" s="1"/>
  <c r="AC20" i="3"/>
  <c r="AG20" i="3" s="1"/>
  <c r="AC21" i="3"/>
  <c r="AG21" i="3" s="1"/>
  <c r="AC22" i="3"/>
  <c r="AG22" i="3" s="1"/>
  <c r="AC23" i="3"/>
  <c r="AG23" i="3" s="1"/>
  <c r="AC24" i="3"/>
  <c r="AG24" i="3" s="1"/>
  <c r="AC25" i="3"/>
  <c r="AG25" i="3" s="1"/>
  <c r="AC26" i="3"/>
  <c r="AG26" i="3" s="1"/>
  <c r="AC27" i="3"/>
  <c r="AG27" i="3" s="1"/>
  <c r="AC28" i="3"/>
  <c r="AG28" i="3" s="1"/>
  <c r="AC29" i="3"/>
  <c r="AG29" i="3" s="1"/>
  <c r="AC30" i="3"/>
  <c r="AG30" i="3" s="1"/>
  <c r="AC31" i="3"/>
  <c r="AG31" i="3" s="1"/>
  <c r="AC32" i="3"/>
  <c r="AG32" i="3" s="1"/>
  <c r="AC33" i="3"/>
  <c r="AG33" i="3" s="1"/>
  <c r="AC34" i="3"/>
  <c r="AG34" i="3" s="1"/>
  <c r="AC35" i="3"/>
  <c r="AG35" i="3" s="1"/>
  <c r="AC36" i="3"/>
  <c r="AG36" i="3" s="1"/>
  <c r="AC37" i="3"/>
  <c r="AG37" i="3" s="1"/>
  <c r="AC38" i="3"/>
  <c r="AG38" i="3" s="1"/>
  <c r="AC39" i="3"/>
  <c r="AG39" i="3" s="1"/>
  <c r="AC40" i="3"/>
  <c r="AG40" i="3" s="1"/>
  <c r="AC41" i="3"/>
  <c r="AG41" i="3" s="1"/>
  <c r="AC42" i="3"/>
  <c r="AG42" i="3" s="1"/>
  <c r="AC43" i="3"/>
  <c r="AG43" i="3" s="1"/>
  <c r="AC44" i="3"/>
  <c r="AG44" i="3" s="1"/>
  <c r="AC45" i="3"/>
  <c r="AG45" i="3" s="1"/>
  <c r="AC46" i="3"/>
  <c r="AG46" i="3" s="1"/>
  <c r="AC47" i="3"/>
  <c r="AG47" i="3" s="1"/>
  <c r="AC48" i="3"/>
  <c r="AG48" i="3" s="1"/>
  <c r="AC49" i="3"/>
  <c r="AG49" i="3" s="1"/>
  <c r="AC50" i="3"/>
  <c r="AG50" i="3" s="1"/>
  <c r="AC51" i="3"/>
  <c r="AG51" i="3" s="1"/>
  <c r="AC52" i="3"/>
  <c r="AG52" i="3" s="1"/>
  <c r="AC53" i="3"/>
  <c r="AG53" i="3" s="1"/>
  <c r="AC54" i="3"/>
  <c r="AG54" i="3" s="1"/>
  <c r="AC55" i="3"/>
  <c r="AG55" i="3" s="1"/>
  <c r="AC56" i="3"/>
  <c r="AG56" i="3" s="1"/>
  <c r="AC57" i="3"/>
  <c r="AG57" i="3" s="1"/>
  <c r="AC58" i="3"/>
  <c r="AG58" i="3" s="1"/>
  <c r="AC59" i="3"/>
  <c r="AG59" i="3" s="1"/>
  <c r="AC60" i="3"/>
  <c r="AG60" i="3" s="1"/>
  <c r="AC61" i="3"/>
  <c r="AG61" i="3" s="1"/>
  <c r="AC62" i="3"/>
  <c r="AG62" i="3" s="1"/>
  <c r="AC63" i="3"/>
  <c r="AG63" i="3" s="1"/>
  <c r="AC64" i="3"/>
  <c r="AG64" i="3" s="1"/>
  <c r="AC65" i="3"/>
  <c r="AG65" i="3" s="1"/>
  <c r="AC66" i="3"/>
  <c r="AG66" i="3" s="1"/>
  <c r="AC67" i="3"/>
  <c r="AG67" i="3" s="1"/>
  <c r="AC68" i="3"/>
  <c r="AG68" i="3" s="1"/>
  <c r="AC69" i="3"/>
  <c r="AG69" i="3" s="1"/>
  <c r="AC70" i="3"/>
  <c r="AG70" i="3" s="1"/>
  <c r="AC71" i="3"/>
  <c r="AG71" i="3" s="1"/>
  <c r="AC72" i="3"/>
  <c r="AG72" i="3" s="1"/>
  <c r="AC73" i="3"/>
  <c r="AG73" i="3" s="1"/>
  <c r="AC74" i="3"/>
  <c r="AG74" i="3" s="1"/>
  <c r="AC75" i="3"/>
  <c r="AG75" i="3" s="1"/>
  <c r="AC76" i="3"/>
  <c r="AG76" i="3" s="1"/>
  <c r="AC77" i="3"/>
  <c r="AG77" i="3" s="1"/>
  <c r="AC78" i="3"/>
  <c r="AG78" i="3" s="1"/>
  <c r="AC79" i="3"/>
  <c r="AG79" i="3" s="1"/>
  <c r="AC80" i="3"/>
  <c r="AG80" i="3" s="1"/>
  <c r="AC81" i="3"/>
  <c r="AG81" i="3" s="1"/>
  <c r="AC82" i="3"/>
  <c r="AG82" i="3" s="1"/>
  <c r="AC83" i="3"/>
  <c r="AG83" i="3" s="1"/>
  <c r="AC84" i="3"/>
  <c r="AG84" i="3" s="1"/>
  <c r="AC85" i="3"/>
  <c r="AG85" i="3" s="1"/>
  <c r="AC86" i="3"/>
  <c r="AG86" i="3" s="1"/>
  <c r="AC87" i="3"/>
  <c r="AG87" i="3" s="1"/>
  <c r="AC88" i="3"/>
  <c r="AG88" i="3" s="1"/>
  <c r="AC89" i="3"/>
  <c r="AG89" i="3" s="1"/>
  <c r="AC90" i="3"/>
  <c r="AG90" i="3" s="1"/>
  <c r="AC91" i="3"/>
  <c r="AG91" i="3" s="1"/>
  <c r="AC92" i="3"/>
  <c r="AG92" i="3" s="1"/>
  <c r="AC93" i="3"/>
  <c r="AG93" i="3" s="1"/>
  <c r="AC94" i="3"/>
  <c r="AG94" i="3" s="1"/>
  <c r="AC95" i="3"/>
  <c r="AG95" i="3" s="1"/>
  <c r="AC96" i="3"/>
  <c r="AG96" i="3" s="1"/>
  <c r="AC97" i="3"/>
  <c r="AG97" i="3" s="1"/>
  <c r="AC98" i="3"/>
  <c r="AG98" i="3" s="1"/>
  <c r="AC99" i="3"/>
  <c r="AG99" i="3" s="1"/>
  <c r="AC100" i="3"/>
  <c r="AG100" i="3" s="1"/>
  <c r="AC101" i="3"/>
  <c r="AG101" i="3" s="1"/>
  <c r="AC102" i="3"/>
  <c r="AG102" i="3" s="1"/>
  <c r="AC103" i="3"/>
  <c r="AG103" i="3" s="1"/>
  <c r="AC104" i="3"/>
  <c r="AG104" i="3" s="1"/>
  <c r="AC105" i="3"/>
  <c r="AG105" i="3" s="1"/>
  <c r="AC106" i="3"/>
  <c r="AG106" i="3" s="1"/>
  <c r="AC107" i="3"/>
  <c r="AG107" i="3" s="1"/>
  <c r="AC108" i="3"/>
  <c r="AG108" i="3" s="1"/>
  <c r="AC109" i="3"/>
  <c r="AG109" i="3" s="1"/>
  <c r="AC110" i="3"/>
  <c r="AG110" i="3" s="1"/>
  <c r="AC111" i="3"/>
  <c r="AG111" i="3" s="1"/>
  <c r="AC112" i="3"/>
  <c r="AG112" i="3" s="1"/>
  <c r="AC113" i="3"/>
  <c r="AG113" i="3" s="1"/>
  <c r="AC114" i="3"/>
  <c r="AG114" i="3" s="1"/>
  <c r="AC115" i="3"/>
  <c r="AG115" i="3" s="1"/>
  <c r="AC116" i="3"/>
  <c r="AG116" i="3" s="1"/>
  <c r="AC117" i="3"/>
  <c r="AG117" i="3" s="1"/>
  <c r="AC118" i="3"/>
  <c r="AG118" i="3" s="1"/>
  <c r="AC119" i="3"/>
  <c r="AG119" i="3" s="1"/>
  <c r="AC120" i="3"/>
  <c r="AG120" i="3" s="1"/>
  <c r="AC121" i="3"/>
  <c r="AG121" i="3" s="1"/>
  <c r="AC122" i="3"/>
  <c r="AG122" i="3" s="1"/>
  <c r="AC123" i="3"/>
  <c r="AG123" i="3" s="1"/>
  <c r="AC124" i="3"/>
  <c r="AG124" i="3" s="1"/>
  <c r="AC125" i="3"/>
  <c r="AG125" i="3" s="1"/>
  <c r="AC126" i="3"/>
  <c r="AG126" i="3" s="1"/>
  <c r="AC127" i="3"/>
  <c r="AG127" i="3" s="1"/>
  <c r="AC128" i="3"/>
  <c r="AG128" i="3" s="1"/>
  <c r="AC129" i="3"/>
  <c r="AG129" i="3" s="1"/>
  <c r="AC130" i="3"/>
  <c r="AG130" i="3" s="1"/>
  <c r="AC131" i="3"/>
  <c r="AG131" i="3" s="1"/>
  <c r="AC132" i="3"/>
  <c r="AG132" i="3" s="1"/>
  <c r="AC133" i="3"/>
  <c r="AG133" i="3" s="1"/>
  <c r="AC134" i="3"/>
  <c r="AG134" i="3" s="1"/>
  <c r="AC135" i="3"/>
  <c r="AG135" i="3" s="1"/>
  <c r="AC136" i="3"/>
  <c r="AG136" i="3" s="1"/>
  <c r="AC137" i="3"/>
  <c r="AG137" i="3" s="1"/>
  <c r="AC138" i="3"/>
  <c r="AG138" i="3" s="1"/>
  <c r="AC139" i="3"/>
  <c r="AG139" i="3" s="1"/>
  <c r="AC140" i="3"/>
  <c r="AG140" i="3" s="1"/>
  <c r="AC141" i="3"/>
  <c r="AG141" i="3" s="1"/>
  <c r="AC142" i="3"/>
  <c r="AG142" i="3" s="1"/>
  <c r="AC143" i="3"/>
  <c r="AG143" i="3" s="1"/>
  <c r="AC144" i="3"/>
  <c r="AG144" i="3" s="1"/>
  <c r="AC145" i="3"/>
  <c r="AG145" i="3" s="1"/>
  <c r="AC146" i="3"/>
  <c r="AG146" i="3" s="1"/>
  <c r="AC147" i="3"/>
  <c r="AG147" i="3" s="1"/>
  <c r="AC148" i="3"/>
  <c r="AG148" i="3" s="1"/>
  <c r="AC149" i="3"/>
  <c r="AG149" i="3" s="1"/>
  <c r="AC150" i="3"/>
  <c r="AG150" i="3" s="1"/>
  <c r="AC151" i="3"/>
  <c r="AG151" i="3" s="1"/>
  <c r="AC152" i="3"/>
  <c r="AG152" i="3" s="1"/>
  <c r="AC153" i="3"/>
  <c r="AG153" i="3" s="1"/>
  <c r="AC154" i="3"/>
  <c r="AG154" i="3" s="1"/>
  <c r="AC155" i="3"/>
  <c r="AG155" i="3" s="1"/>
  <c r="AC156" i="3"/>
  <c r="AG156" i="3" s="1"/>
  <c r="AC11" i="3"/>
  <c r="AG11" i="3" s="1"/>
  <c r="AB12" i="3"/>
  <c r="AF12" i="3" s="1"/>
  <c r="AB13" i="3"/>
  <c r="AF13" i="3" s="1"/>
  <c r="AB14" i="3"/>
  <c r="AF14" i="3" s="1"/>
  <c r="AB15" i="3"/>
  <c r="AF15" i="3" s="1"/>
  <c r="AB16" i="3"/>
  <c r="AF16" i="3" s="1"/>
  <c r="AB17" i="3"/>
  <c r="AF17" i="3" s="1"/>
  <c r="AB18" i="3"/>
  <c r="AF18" i="3" s="1"/>
  <c r="AB19" i="3"/>
  <c r="AF19" i="3" s="1"/>
  <c r="AB20" i="3"/>
  <c r="AF20" i="3" s="1"/>
  <c r="AB21" i="3"/>
  <c r="AF21" i="3" s="1"/>
  <c r="AB22" i="3"/>
  <c r="AF22" i="3" s="1"/>
  <c r="AB23" i="3"/>
  <c r="AF23" i="3" s="1"/>
  <c r="AB24" i="3"/>
  <c r="AF24" i="3" s="1"/>
  <c r="AB25" i="3"/>
  <c r="AF25" i="3" s="1"/>
  <c r="AB26" i="3"/>
  <c r="AF26" i="3" s="1"/>
  <c r="AB27" i="3"/>
  <c r="AF27" i="3" s="1"/>
  <c r="AB28" i="3"/>
  <c r="AF28" i="3" s="1"/>
  <c r="AB29" i="3"/>
  <c r="AF29" i="3" s="1"/>
  <c r="AB30" i="3"/>
  <c r="AF30" i="3" s="1"/>
  <c r="AB31" i="3"/>
  <c r="AF31" i="3" s="1"/>
  <c r="AB32" i="3"/>
  <c r="AF32" i="3" s="1"/>
  <c r="AB33" i="3"/>
  <c r="AF33" i="3" s="1"/>
  <c r="AB34" i="3"/>
  <c r="AF34" i="3" s="1"/>
  <c r="AB35" i="3"/>
  <c r="AF35" i="3" s="1"/>
  <c r="AB36" i="3"/>
  <c r="AF36" i="3" s="1"/>
  <c r="AB37" i="3"/>
  <c r="AF37" i="3" s="1"/>
  <c r="AB38" i="3"/>
  <c r="AF38" i="3" s="1"/>
  <c r="AB39" i="3"/>
  <c r="AF39" i="3" s="1"/>
  <c r="AB40" i="3"/>
  <c r="AF40" i="3" s="1"/>
  <c r="AB41" i="3"/>
  <c r="AF41" i="3" s="1"/>
  <c r="AB42" i="3"/>
  <c r="AF42" i="3" s="1"/>
  <c r="AB43" i="3"/>
  <c r="AF43" i="3" s="1"/>
  <c r="AB44" i="3"/>
  <c r="AF44" i="3" s="1"/>
  <c r="AB45" i="3"/>
  <c r="AF45" i="3" s="1"/>
  <c r="AB46" i="3"/>
  <c r="AF46" i="3" s="1"/>
  <c r="AB47" i="3"/>
  <c r="AF47" i="3" s="1"/>
  <c r="AB48" i="3"/>
  <c r="AF48" i="3" s="1"/>
  <c r="AB49" i="3"/>
  <c r="AF49" i="3" s="1"/>
  <c r="AB50" i="3"/>
  <c r="AF50" i="3" s="1"/>
  <c r="AB51" i="3"/>
  <c r="AF51" i="3" s="1"/>
  <c r="AB52" i="3"/>
  <c r="AF52" i="3" s="1"/>
  <c r="AB53" i="3"/>
  <c r="AF53" i="3" s="1"/>
  <c r="AB54" i="3"/>
  <c r="AF54" i="3" s="1"/>
  <c r="AB55" i="3"/>
  <c r="AF55" i="3" s="1"/>
  <c r="AB56" i="3"/>
  <c r="AF56" i="3" s="1"/>
  <c r="AB57" i="3"/>
  <c r="AF57" i="3" s="1"/>
  <c r="AB58" i="3"/>
  <c r="AF58" i="3" s="1"/>
  <c r="AB59" i="3"/>
  <c r="AF59" i="3" s="1"/>
  <c r="AB60" i="3"/>
  <c r="AF60" i="3" s="1"/>
  <c r="AB61" i="3"/>
  <c r="AF61" i="3" s="1"/>
  <c r="AB62" i="3"/>
  <c r="AF62" i="3" s="1"/>
  <c r="AB63" i="3"/>
  <c r="AF63" i="3" s="1"/>
  <c r="AB64" i="3"/>
  <c r="AF64" i="3" s="1"/>
  <c r="AB65" i="3"/>
  <c r="AF65" i="3" s="1"/>
  <c r="AB66" i="3"/>
  <c r="AF66" i="3" s="1"/>
  <c r="AB67" i="3"/>
  <c r="AF67" i="3" s="1"/>
  <c r="AB68" i="3"/>
  <c r="AF68" i="3" s="1"/>
  <c r="AB69" i="3"/>
  <c r="AF69" i="3" s="1"/>
  <c r="AB70" i="3"/>
  <c r="AF70" i="3" s="1"/>
  <c r="AB71" i="3"/>
  <c r="AF71" i="3" s="1"/>
  <c r="AB72" i="3"/>
  <c r="AF72" i="3" s="1"/>
  <c r="AB73" i="3"/>
  <c r="AF73" i="3" s="1"/>
  <c r="AB74" i="3"/>
  <c r="AF74" i="3" s="1"/>
  <c r="AB75" i="3"/>
  <c r="AF75" i="3" s="1"/>
  <c r="AB76" i="3"/>
  <c r="AF76" i="3" s="1"/>
  <c r="AB77" i="3"/>
  <c r="AF77" i="3" s="1"/>
  <c r="AB78" i="3"/>
  <c r="AF78" i="3" s="1"/>
  <c r="AB79" i="3"/>
  <c r="AF79" i="3" s="1"/>
  <c r="AB80" i="3"/>
  <c r="AF80" i="3" s="1"/>
  <c r="AB81" i="3"/>
  <c r="AF81" i="3" s="1"/>
  <c r="AB82" i="3"/>
  <c r="AF82" i="3" s="1"/>
  <c r="AB83" i="3"/>
  <c r="AF83" i="3" s="1"/>
  <c r="AB84" i="3"/>
  <c r="AF84" i="3" s="1"/>
  <c r="AB85" i="3"/>
  <c r="AF85" i="3" s="1"/>
  <c r="AB86" i="3"/>
  <c r="AF86" i="3" s="1"/>
  <c r="AB87" i="3"/>
  <c r="AF87" i="3" s="1"/>
  <c r="AB88" i="3"/>
  <c r="AF88" i="3" s="1"/>
  <c r="AB89" i="3"/>
  <c r="AF89" i="3" s="1"/>
  <c r="AB90" i="3"/>
  <c r="AF90" i="3" s="1"/>
  <c r="AB91" i="3"/>
  <c r="AF91" i="3" s="1"/>
  <c r="AB92" i="3"/>
  <c r="AF92" i="3" s="1"/>
  <c r="AB93" i="3"/>
  <c r="AF93" i="3" s="1"/>
  <c r="AB94" i="3"/>
  <c r="AF94" i="3" s="1"/>
  <c r="AB95" i="3"/>
  <c r="AF95" i="3" s="1"/>
  <c r="AB96" i="3"/>
  <c r="AF96" i="3" s="1"/>
  <c r="AB97" i="3"/>
  <c r="AF97" i="3" s="1"/>
  <c r="AB98" i="3"/>
  <c r="AF98" i="3" s="1"/>
  <c r="AB99" i="3"/>
  <c r="AF99" i="3" s="1"/>
  <c r="AB100" i="3"/>
  <c r="AF100" i="3" s="1"/>
  <c r="AB101" i="3"/>
  <c r="AF101" i="3" s="1"/>
  <c r="AB102" i="3"/>
  <c r="AF102" i="3" s="1"/>
  <c r="AB103" i="3"/>
  <c r="AF103" i="3" s="1"/>
  <c r="AB104" i="3"/>
  <c r="AF104" i="3" s="1"/>
  <c r="AB105" i="3"/>
  <c r="AF105" i="3" s="1"/>
  <c r="AB106" i="3"/>
  <c r="AF106" i="3" s="1"/>
  <c r="AB107" i="3"/>
  <c r="AF107" i="3" s="1"/>
  <c r="AB108" i="3"/>
  <c r="AF108" i="3" s="1"/>
  <c r="AB109" i="3"/>
  <c r="AF109" i="3" s="1"/>
  <c r="AB110" i="3"/>
  <c r="AF110" i="3" s="1"/>
  <c r="AB111" i="3"/>
  <c r="AF111" i="3" s="1"/>
  <c r="AB112" i="3"/>
  <c r="AF112" i="3" s="1"/>
  <c r="AB113" i="3"/>
  <c r="AF113" i="3" s="1"/>
  <c r="AB114" i="3"/>
  <c r="AF114" i="3" s="1"/>
  <c r="AB115" i="3"/>
  <c r="AF115" i="3" s="1"/>
  <c r="AB116" i="3"/>
  <c r="AF116" i="3" s="1"/>
  <c r="AB117" i="3"/>
  <c r="AF117" i="3" s="1"/>
  <c r="AB118" i="3"/>
  <c r="AF118" i="3" s="1"/>
  <c r="AB119" i="3"/>
  <c r="AF119" i="3" s="1"/>
  <c r="AB120" i="3"/>
  <c r="AF120" i="3" s="1"/>
  <c r="AB121" i="3"/>
  <c r="AF121" i="3" s="1"/>
  <c r="AB122" i="3"/>
  <c r="AF122" i="3" s="1"/>
  <c r="AB123" i="3"/>
  <c r="AF123" i="3" s="1"/>
  <c r="AB124" i="3"/>
  <c r="AF124" i="3" s="1"/>
  <c r="AB125" i="3"/>
  <c r="AF125" i="3" s="1"/>
  <c r="AB126" i="3"/>
  <c r="AF126" i="3" s="1"/>
  <c r="AB127" i="3"/>
  <c r="AF127" i="3" s="1"/>
  <c r="AB128" i="3"/>
  <c r="AF128" i="3" s="1"/>
  <c r="AB129" i="3"/>
  <c r="AF129" i="3" s="1"/>
  <c r="AB130" i="3"/>
  <c r="AF130" i="3" s="1"/>
  <c r="AB131" i="3"/>
  <c r="AF131" i="3" s="1"/>
  <c r="AB132" i="3"/>
  <c r="AF132" i="3" s="1"/>
  <c r="AB133" i="3"/>
  <c r="AF133" i="3" s="1"/>
  <c r="AB134" i="3"/>
  <c r="AF134" i="3" s="1"/>
  <c r="AB135" i="3"/>
  <c r="AF135" i="3" s="1"/>
  <c r="AB136" i="3"/>
  <c r="AF136" i="3" s="1"/>
  <c r="AB137" i="3"/>
  <c r="AF137" i="3" s="1"/>
  <c r="AB138" i="3"/>
  <c r="AF138" i="3" s="1"/>
  <c r="AB139" i="3"/>
  <c r="AF139" i="3" s="1"/>
  <c r="AB140" i="3"/>
  <c r="AF140" i="3" s="1"/>
  <c r="AB141" i="3"/>
  <c r="AF141" i="3" s="1"/>
  <c r="AB142" i="3"/>
  <c r="AF142" i="3" s="1"/>
  <c r="AB143" i="3"/>
  <c r="AF143" i="3" s="1"/>
  <c r="AB144" i="3"/>
  <c r="AF144" i="3" s="1"/>
  <c r="AB145" i="3"/>
  <c r="AF145" i="3" s="1"/>
  <c r="AB146" i="3"/>
  <c r="AF146" i="3" s="1"/>
  <c r="AB147" i="3"/>
  <c r="AF147" i="3" s="1"/>
  <c r="AB148" i="3"/>
  <c r="AF148" i="3" s="1"/>
  <c r="AB149" i="3"/>
  <c r="AF149" i="3" s="1"/>
  <c r="AB150" i="3"/>
  <c r="AF150" i="3" s="1"/>
  <c r="AB151" i="3"/>
  <c r="AF151" i="3" s="1"/>
  <c r="AB152" i="3"/>
  <c r="AF152" i="3" s="1"/>
  <c r="AB153" i="3"/>
  <c r="AF153" i="3" s="1"/>
  <c r="AB154" i="3"/>
  <c r="AF154" i="3" s="1"/>
  <c r="AB155" i="3"/>
  <c r="AF155" i="3" s="1"/>
  <c r="AB156" i="3"/>
  <c r="AF156" i="3" s="1"/>
  <c r="AB11" i="3"/>
  <c r="AF11" i="3" s="1"/>
  <c r="AA12" i="3"/>
  <c r="AE12" i="3" s="1"/>
  <c r="AA13" i="3"/>
  <c r="AE13" i="3" s="1"/>
  <c r="AA14" i="3"/>
  <c r="AE14" i="3" s="1"/>
  <c r="AA15" i="3"/>
  <c r="AE15" i="3" s="1"/>
  <c r="AA16" i="3"/>
  <c r="AE16" i="3" s="1"/>
  <c r="AA17" i="3"/>
  <c r="AE17" i="3" s="1"/>
  <c r="AA18" i="3"/>
  <c r="AE18" i="3" s="1"/>
  <c r="AA19" i="3"/>
  <c r="AE19" i="3" s="1"/>
  <c r="AA20" i="3"/>
  <c r="AE20" i="3" s="1"/>
  <c r="AA21" i="3"/>
  <c r="AE21" i="3" s="1"/>
  <c r="AA22" i="3"/>
  <c r="AE22" i="3" s="1"/>
  <c r="AA23" i="3"/>
  <c r="AE23" i="3" s="1"/>
  <c r="AA24" i="3"/>
  <c r="AE24" i="3" s="1"/>
  <c r="AA25" i="3"/>
  <c r="AE25" i="3" s="1"/>
  <c r="AA26" i="3"/>
  <c r="AE26" i="3" s="1"/>
  <c r="AA27" i="3"/>
  <c r="AE27" i="3" s="1"/>
  <c r="AA28" i="3"/>
  <c r="AE28" i="3" s="1"/>
  <c r="AA29" i="3"/>
  <c r="AE29" i="3" s="1"/>
  <c r="AA30" i="3"/>
  <c r="AE30" i="3" s="1"/>
  <c r="AA31" i="3"/>
  <c r="AE31" i="3" s="1"/>
  <c r="AA32" i="3"/>
  <c r="AE32" i="3" s="1"/>
  <c r="AA33" i="3"/>
  <c r="AE33" i="3" s="1"/>
  <c r="AA34" i="3"/>
  <c r="AE34" i="3" s="1"/>
  <c r="AA35" i="3"/>
  <c r="AE35" i="3" s="1"/>
  <c r="AA36" i="3"/>
  <c r="AE36" i="3" s="1"/>
  <c r="AA37" i="3"/>
  <c r="AE37" i="3" s="1"/>
  <c r="AA38" i="3"/>
  <c r="AE38" i="3" s="1"/>
  <c r="AA39" i="3"/>
  <c r="AE39" i="3" s="1"/>
  <c r="AA40" i="3"/>
  <c r="AE40" i="3" s="1"/>
  <c r="AA41" i="3"/>
  <c r="AE41" i="3" s="1"/>
  <c r="AA42" i="3"/>
  <c r="AE42" i="3" s="1"/>
  <c r="AA43" i="3"/>
  <c r="AE43" i="3" s="1"/>
  <c r="AA44" i="3"/>
  <c r="AE44" i="3" s="1"/>
  <c r="AA45" i="3"/>
  <c r="AE45" i="3" s="1"/>
  <c r="AA46" i="3"/>
  <c r="AE46" i="3" s="1"/>
  <c r="AA47" i="3"/>
  <c r="AE47" i="3" s="1"/>
  <c r="AA48" i="3"/>
  <c r="AE48" i="3" s="1"/>
  <c r="AA49" i="3"/>
  <c r="AE49" i="3" s="1"/>
  <c r="AA50" i="3"/>
  <c r="AE50" i="3" s="1"/>
  <c r="AA51" i="3"/>
  <c r="AE51" i="3" s="1"/>
  <c r="AA52" i="3"/>
  <c r="AE52" i="3" s="1"/>
  <c r="AA53" i="3"/>
  <c r="AE53" i="3" s="1"/>
  <c r="AA54" i="3"/>
  <c r="AE54" i="3" s="1"/>
  <c r="AA55" i="3"/>
  <c r="AE55" i="3" s="1"/>
  <c r="AA56" i="3"/>
  <c r="AE56" i="3" s="1"/>
  <c r="AA57" i="3"/>
  <c r="AE57" i="3" s="1"/>
  <c r="AA58" i="3"/>
  <c r="AE58" i="3" s="1"/>
  <c r="AA59" i="3"/>
  <c r="AE59" i="3" s="1"/>
  <c r="AA60" i="3"/>
  <c r="AE60" i="3" s="1"/>
  <c r="AA61" i="3"/>
  <c r="AE61" i="3" s="1"/>
  <c r="AA62" i="3"/>
  <c r="AE62" i="3" s="1"/>
  <c r="AA63" i="3"/>
  <c r="AE63" i="3" s="1"/>
  <c r="AA64" i="3"/>
  <c r="AE64" i="3" s="1"/>
  <c r="AA65" i="3"/>
  <c r="AE65" i="3" s="1"/>
  <c r="AA66" i="3"/>
  <c r="AE66" i="3" s="1"/>
  <c r="AA67" i="3"/>
  <c r="AE67" i="3" s="1"/>
  <c r="AA68" i="3"/>
  <c r="AE68" i="3" s="1"/>
  <c r="AA69" i="3"/>
  <c r="AE69" i="3" s="1"/>
  <c r="AA70" i="3"/>
  <c r="AE70" i="3" s="1"/>
  <c r="AA71" i="3"/>
  <c r="AE71" i="3" s="1"/>
  <c r="AA72" i="3"/>
  <c r="AE72" i="3" s="1"/>
  <c r="AA73" i="3"/>
  <c r="AE73" i="3" s="1"/>
  <c r="AA74" i="3"/>
  <c r="AE74" i="3" s="1"/>
  <c r="AA75" i="3"/>
  <c r="AE75" i="3" s="1"/>
  <c r="AA76" i="3"/>
  <c r="AE76" i="3" s="1"/>
  <c r="AA77" i="3"/>
  <c r="AE77" i="3" s="1"/>
  <c r="AA78" i="3"/>
  <c r="AE78" i="3" s="1"/>
  <c r="AA79" i="3"/>
  <c r="AE79" i="3" s="1"/>
  <c r="AA80" i="3"/>
  <c r="AE80" i="3" s="1"/>
  <c r="AA81" i="3"/>
  <c r="AE81" i="3" s="1"/>
  <c r="AA82" i="3"/>
  <c r="AE82" i="3" s="1"/>
  <c r="AA83" i="3"/>
  <c r="AE83" i="3" s="1"/>
  <c r="AA84" i="3"/>
  <c r="AE84" i="3" s="1"/>
  <c r="AA85" i="3"/>
  <c r="AE85" i="3" s="1"/>
  <c r="AA86" i="3"/>
  <c r="AE86" i="3" s="1"/>
  <c r="AA87" i="3"/>
  <c r="AE87" i="3" s="1"/>
  <c r="AA88" i="3"/>
  <c r="AE88" i="3" s="1"/>
  <c r="AA89" i="3"/>
  <c r="AE89" i="3" s="1"/>
  <c r="AA90" i="3"/>
  <c r="AE90" i="3" s="1"/>
  <c r="AA91" i="3"/>
  <c r="AE91" i="3" s="1"/>
  <c r="AA92" i="3"/>
  <c r="AE92" i="3" s="1"/>
  <c r="AA93" i="3"/>
  <c r="AE93" i="3" s="1"/>
  <c r="AA94" i="3"/>
  <c r="AE94" i="3" s="1"/>
  <c r="AA95" i="3"/>
  <c r="AE95" i="3" s="1"/>
  <c r="AA96" i="3"/>
  <c r="AE96" i="3" s="1"/>
  <c r="AA97" i="3"/>
  <c r="AE97" i="3" s="1"/>
  <c r="AA98" i="3"/>
  <c r="AE98" i="3" s="1"/>
  <c r="AA99" i="3"/>
  <c r="AE99" i="3" s="1"/>
  <c r="AA100" i="3"/>
  <c r="AE100" i="3" s="1"/>
  <c r="AA101" i="3"/>
  <c r="AE101" i="3" s="1"/>
  <c r="AA102" i="3"/>
  <c r="AE102" i="3" s="1"/>
  <c r="AA103" i="3"/>
  <c r="AE103" i="3" s="1"/>
  <c r="AA104" i="3"/>
  <c r="AE104" i="3" s="1"/>
  <c r="AA105" i="3"/>
  <c r="AE105" i="3" s="1"/>
  <c r="AA106" i="3"/>
  <c r="AE106" i="3" s="1"/>
  <c r="AA107" i="3"/>
  <c r="AE107" i="3" s="1"/>
  <c r="AA108" i="3"/>
  <c r="AE108" i="3" s="1"/>
  <c r="AA109" i="3"/>
  <c r="AE109" i="3" s="1"/>
  <c r="AA110" i="3"/>
  <c r="AE110" i="3" s="1"/>
  <c r="AA111" i="3"/>
  <c r="AE111" i="3" s="1"/>
  <c r="AA112" i="3"/>
  <c r="AE112" i="3" s="1"/>
  <c r="AA113" i="3"/>
  <c r="AE113" i="3" s="1"/>
  <c r="AA114" i="3"/>
  <c r="AE114" i="3" s="1"/>
  <c r="AA115" i="3"/>
  <c r="AE115" i="3" s="1"/>
  <c r="AA116" i="3"/>
  <c r="AE116" i="3" s="1"/>
  <c r="AA117" i="3"/>
  <c r="AE117" i="3" s="1"/>
  <c r="AA118" i="3"/>
  <c r="AE118" i="3" s="1"/>
  <c r="AA119" i="3"/>
  <c r="AE119" i="3" s="1"/>
  <c r="AA120" i="3"/>
  <c r="AE120" i="3" s="1"/>
  <c r="AA121" i="3"/>
  <c r="AE121" i="3" s="1"/>
  <c r="AA122" i="3"/>
  <c r="AE122" i="3" s="1"/>
  <c r="AA123" i="3"/>
  <c r="AE123" i="3" s="1"/>
  <c r="AA124" i="3"/>
  <c r="AE124" i="3" s="1"/>
  <c r="AA125" i="3"/>
  <c r="AE125" i="3" s="1"/>
  <c r="AA126" i="3"/>
  <c r="AE126" i="3" s="1"/>
  <c r="AA127" i="3"/>
  <c r="AE127" i="3" s="1"/>
  <c r="AA128" i="3"/>
  <c r="AE128" i="3" s="1"/>
  <c r="AA129" i="3"/>
  <c r="AE129" i="3" s="1"/>
  <c r="AA130" i="3"/>
  <c r="AE130" i="3" s="1"/>
  <c r="AA131" i="3"/>
  <c r="AE131" i="3" s="1"/>
  <c r="AA132" i="3"/>
  <c r="AE132" i="3" s="1"/>
  <c r="AA133" i="3"/>
  <c r="AE133" i="3" s="1"/>
  <c r="AA134" i="3"/>
  <c r="AE134" i="3" s="1"/>
  <c r="AA135" i="3"/>
  <c r="AE135" i="3" s="1"/>
  <c r="AA136" i="3"/>
  <c r="AE136" i="3" s="1"/>
  <c r="AA137" i="3"/>
  <c r="AE137" i="3" s="1"/>
  <c r="AA138" i="3"/>
  <c r="AE138" i="3" s="1"/>
  <c r="AA139" i="3"/>
  <c r="AE139" i="3" s="1"/>
  <c r="AA140" i="3"/>
  <c r="AE140" i="3" s="1"/>
  <c r="AA141" i="3"/>
  <c r="AE141" i="3" s="1"/>
  <c r="AA142" i="3"/>
  <c r="AE142" i="3" s="1"/>
  <c r="AA143" i="3"/>
  <c r="AE143" i="3" s="1"/>
  <c r="AA144" i="3"/>
  <c r="AE144" i="3" s="1"/>
  <c r="AA145" i="3"/>
  <c r="AE145" i="3" s="1"/>
  <c r="AA146" i="3"/>
  <c r="AE146" i="3" s="1"/>
  <c r="AA147" i="3"/>
  <c r="AE147" i="3" s="1"/>
  <c r="AA148" i="3"/>
  <c r="AE148" i="3" s="1"/>
  <c r="AA149" i="3"/>
  <c r="AE149" i="3" s="1"/>
  <c r="AA150" i="3"/>
  <c r="AE150" i="3" s="1"/>
  <c r="AA151" i="3"/>
  <c r="AE151" i="3" s="1"/>
  <c r="AA152" i="3"/>
  <c r="AE152" i="3" s="1"/>
  <c r="AA153" i="3"/>
  <c r="AE153" i="3" s="1"/>
  <c r="AA154" i="3"/>
  <c r="AE154" i="3" s="1"/>
  <c r="AA155" i="3"/>
  <c r="AE155" i="3" s="1"/>
  <c r="AA156" i="3"/>
  <c r="AE156" i="3" s="1"/>
  <c r="AA11" i="3"/>
  <c r="AE11" i="3" s="1"/>
  <c r="Z156" i="3"/>
  <c r="Y156" i="3" s="1"/>
  <c r="Z155" i="3"/>
  <c r="Y155" i="3" s="1"/>
  <c r="Z154" i="3"/>
  <c r="Y154" i="3" s="1"/>
  <c r="Z153" i="3"/>
  <c r="Y153" i="3" s="1"/>
  <c r="Z152" i="3"/>
  <c r="Y152" i="3" s="1"/>
  <c r="Z151" i="3"/>
  <c r="Y151" i="3" s="1"/>
  <c r="Z150" i="3"/>
  <c r="Y150" i="3" s="1"/>
  <c r="Z149" i="3"/>
  <c r="Y149" i="3" s="1"/>
  <c r="Z148" i="3"/>
  <c r="Y148" i="3" s="1"/>
  <c r="Z147" i="3"/>
  <c r="Y147" i="3" s="1"/>
  <c r="Z146" i="3"/>
  <c r="Y146" i="3" s="1"/>
  <c r="Z145" i="3"/>
  <c r="Y145" i="3" s="1"/>
  <c r="Z144" i="3"/>
  <c r="Y144" i="3" s="1"/>
  <c r="Z143" i="3"/>
  <c r="Y143" i="3" s="1"/>
  <c r="Z142" i="3"/>
  <c r="Y142" i="3" s="1"/>
  <c r="Z141" i="3"/>
  <c r="Y141" i="3" s="1"/>
  <c r="Z140" i="3"/>
  <c r="Y140" i="3" s="1"/>
  <c r="Z139" i="3"/>
  <c r="Y139" i="3" s="1"/>
  <c r="Z138" i="3"/>
  <c r="Y138" i="3" s="1"/>
  <c r="Z137" i="3"/>
  <c r="Y137" i="3" s="1"/>
  <c r="Z136" i="3"/>
  <c r="Y136" i="3" s="1"/>
  <c r="Z135" i="3"/>
  <c r="Y135" i="3" s="1"/>
  <c r="Z134" i="3"/>
  <c r="Y134" i="3" s="1"/>
  <c r="Z133" i="3"/>
  <c r="Y133" i="3" s="1"/>
  <c r="Z132" i="3"/>
  <c r="Y132" i="3" s="1"/>
  <c r="Z131" i="3"/>
  <c r="Y131" i="3" s="1"/>
  <c r="Z130" i="3"/>
  <c r="Y130" i="3" s="1"/>
  <c r="Z129" i="3"/>
  <c r="Y129" i="3" s="1"/>
  <c r="Z128" i="3"/>
  <c r="Y128" i="3" s="1"/>
  <c r="Z127" i="3"/>
  <c r="Y127" i="3" s="1"/>
  <c r="Z126" i="3"/>
  <c r="Y126" i="3" s="1"/>
  <c r="Z125" i="3"/>
  <c r="Y125" i="3" s="1"/>
  <c r="Z124" i="3"/>
  <c r="Y124" i="3" s="1"/>
  <c r="Z123" i="3"/>
  <c r="Y123" i="3" s="1"/>
  <c r="Z122" i="3"/>
  <c r="Y122" i="3" s="1"/>
  <c r="Z121" i="3"/>
  <c r="Y121" i="3" s="1"/>
  <c r="Z120" i="3"/>
  <c r="Y120" i="3" s="1"/>
  <c r="Z119" i="3"/>
  <c r="Y119" i="3" s="1"/>
  <c r="Z118" i="3"/>
  <c r="Y118" i="3" s="1"/>
  <c r="Z117" i="3"/>
  <c r="Y117" i="3" s="1"/>
  <c r="Z116" i="3"/>
  <c r="Y116" i="3" s="1"/>
  <c r="Z115" i="3"/>
  <c r="Y115" i="3" s="1"/>
  <c r="Z114" i="3"/>
  <c r="Y114" i="3" s="1"/>
  <c r="Z113" i="3"/>
  <c r="Y113" i="3" s="1"/>
  <c r="Z112" i="3"/>
  <c r="Y112" i="3" s="1"/>
  <c r="Z111" i="3"/>
  <c r="Y111" i="3" s="1"/>
  <c r="Z110" i="3"/>
  <c r="Y110" i="3" s="1"/>
  <c r="Z109" i="3"/>
  <c r="Y109" i="3" s="1"/>
  <c r="Z108" i="3"/>
  <c r="Y108" i="3" s="1"/>
  <c r="Z107" i="3"/>
  <c r="Y107" i="3" s="1"/>
  <c r="Z106" i="3"/>
  <c r="Y106" i="3" s="1"/>
  <c r="Z105" i="3"/>
  <c r="Y105" i="3" s="1"/>
  <c r="Z104" i="3"/>
  <c r="Y104" i="3" s="1"/>
  <c r="Z103" i="3"/>
  <c r="Y103" i="3" s="1"/>
  <c r="Z102" i="3"/>
  <c r="Y102" i="3" s="1"/>
  <c r="Z101" i="3"/>
  <c r="Y101" i="3" s="1"/>
  <c r="Z100" i="3"/>
  <c r="Y100" i="3" s="1"/>
  <c r="Z99" i="3"/>
  <c r="Y99" i="3" s="1"/>
  <c r="Z98" i="3"/>
  <c r="Y98" i="3" s="1"/>
  <c r="Z97" i="3"/>
  <c r="Y97" i="3" s="1"/>
  <c r="Z96" i="3"/>
  <c r="Y96" i="3" s="1"/>
  <c r="Z95" i="3"/>
  <c r="Y95" i="3" s="1"/>
  <c r="Z94" i="3"/>
  <c r="Y94" i="3" s="1"/>
  <c r="Z93" i="3"/>
  <c r="Y93" i="3" s="1"/>
  <c r="Z92" i="3"/>
  <c r="Y92" i="3" s="1"/>
  <c r="Z91" i="3"/>
  <c r="Y91" i="3" s="1"/>
  <c r="Z90" i="3"/>
  <c r="Y90" i="3" s="1"/>
  <c r="Z89" i="3"/>
  <c r="Y89" i="3" s="1"/>
  <c r="Z88" i="3"/>
  <c r="Y88" i="3" s="1"/>
  <c r="Z87" i="3"/>
  <c r="Y87" i="3" s="1"/>
  <c r="Z86" i="3"/>
  <c r="Y86" i="3" s="1"/>
  <c r="Z85" i="3"/>
  <c r="Y85" i="3" s="1"/>
  <c r="Z84" i="3"/>
  <c r="Y84" i="3" s="1"/>
  <c r="Z83" i="3"/>
  <c r="Y83" i="3" s="1"/>
  <c r="Z82" i="3"/>
  <c r="Y82" i="3" s="1"/>
  <c r="Z81" i="3"/>
  <c r="Y81" i="3" s="1"/>
  <c r="Z80" i="3"/>
  <c r="Y80" i="3" s="1"/>
  <c r="Z79" i="3"/>
  <c r="Y79" i="3" s="1"/>
  <c r="Z78" i="3"/>
  <c r="Y78" i="3" s="1"/>
  <c r="Z77" i="3"/>
  <c r="Y77" i="3" s="1"/>
  <c r="Z76" i="3"/>
  <c r="Y76" i="3" s="1"/>
  <c r="Z75" i="3"/>
  <c r="Y75" i="3" s="1"/>
  <c r="Z74" i="3"/>
  <c r="Y74" i="3" s="1"/>
  <c r="Z73" i="3"/>
  <c r="Y73" i="3" s="1"/>
  <c r="Z72" i="3"/>
  <c r="Y72" i="3" s="1"/>
  <c r="Z71" i="3"/>
  <c r="Y71" i="3" s="1"/>
  <c r="Z70" i="3"/>
  <c r="Y70" i="3" s="1"/>
  <c r="Z69" i="3"/>
  <c r="Y69" i="3" s="1"/>
  <c r="Z68" i="3"/>
  <c r="Y68" i="3" s="1"/>
  <c r="Z67" i="3"/>
  <c r="Y67" i="3" s="1"/>
  <c r="Z66" i="3"/>
  <c r="Y66" i="3" s="1"/>
  <c r="Z65" i="3"/>
  <c r="Y65" i="3" s="1"/>
  <c r="Z64" i="3"/>
  <c r="Y64" i="3" s="1"/>
  <c r="Z63" i="3"/>
  <c r="Y63" i="3" s="1"/>
  <c r="Z62" i="3"/>
  <c r="Y62" i="3" s="1"/>
  <c r="Z61" i="3"/>
  <c r="Y61" i="3" s="1"/>
  <c r="Z60" i="3"/>
  <c r="Y60" i="3" s="1"/>
  <c r="Z59" i="3"/>
  <c r="Y59" i="3" s="1"/>
  <c r="Z58" i="3"/>
  <c r="Y58" i="3" s="1"/>
  <c r="Z57" i="3"/>
  <c r="Y57" i="3" s="1"/>
  <c r="Z56" i="3"/>
  <c r="Y56" i="3" s="1"/>
  <c r="Z55" i="3"/>
  <c r="Y55" i="3" s="1"/>
  <c r="Z54" i="3"/>
  <c r="Y54" i="3" s="1"/>
  <c r="Z53" i="3"/>
  <c r="Y53" i="3" s="1"/>
  <c r="Z52" i="3"/>
  <c r="Y52" i="3" s="1"/>
  <c r="Z51" i="3"/>
  <c r="Y51" i="3" s="1"/>
  <c r="Z50" i="3"/>
  <c r="Y50" i="3" s="1"/>
  <c r="Z49" i="3"/>
  <c r="Y49" i="3" s="1"/>
  <c r="Z48" i="3"/>
  <c r="Y48" i="3" s="1"/>
  <c r="Z47" i="3"/>
  <c r="Y47" i="3" s="1"/>
  <c r="Z46" i="3"/>
  <c r="Y46" i="3" s="1"/>
  <c r="Z45" i="3"/>
  <c r="Y45" i="3" s="1"/>
  <c r="Z44" i="3"/>
  <c r="Y44" i="3" s="1"/>
  <c r="Z43" i="3"/>
  <c r="Y43" i="3" s="1"/>
  <c r="Z42" i="3"/>
  <c r="Y42" i="3" s="1"/>
  <c r="Z41" i="3"/>
  <c r="Y41" i="3" s="1"/>
  <c r="Z40" i="3"/>
  <c r="Y40" i="3" s="1"/>
  <c r="Z39" i="3"/>
  <c r="Y39" i="3" s="1"/>
  <c r="Z38" i="3"/>
  <c r="Y38" i="3" s="1"/>
  <c r="Z37" i="3"/>
  <c r="Y37" i="3" s="1"/>
  <c r="Z36" i="3"/>
  <c r="Y36" i="3" s="1"/>
  <c r="Z35" i="3"/>
  <c r="Y35" i="3" s="1"/>
  <c r="Z34" i="3"/>
  <c r="Y34" i="3" s="1"/>
  <c r="Z33" i="3"/>
  <c r="Y33" i="3" s="1"/>
  <c r="Z32" i="3"/>
  <c r="Y32" i="3" s="1"/>
  <c r="Z31" i="3"/>
  <c r="Y31" i="3" s="1"/>
  <c r="Z30" i="3"/>
  <c r="Y30" i="3" s="1"/>
  <c r="Z29" i="3"/>
  <c r="Y29" i="3" s="1"/>
  <c r="Z28" i="3"/>
  <c r="Y28" i="3" s="1"/>
  <c r="Z27" i="3"/>
  <c r="Y27" i="3" s="1"/>
  <c r="Z26" i="3"/>
  <c r="Y26" i="3" s="1"/>
  <c r="Z25" i="3"/>
  <c r="Y25" i="3" s="1"/>
  <c r="Z24" i="3"/>
  <c r="Y24" i="3" s="1"/>
  <c r="Z23" i="3"/>
  <c r="Y23" i="3" s="1"/>
  <c r="Z22" i="3"/>
  <c r="Y22" i="3" s="1"/>
  <c r="Z21" i="3"/>
  <c r="Y21" i="3" s="1"/>
  <c r="Z20" i="3"/>
  <c r="Y20" i="3" s="1"/>
  <c r="Z19" i="3"/>
  <c r="Y19" i="3" s="1"/>
  <c r="Z18" i="3"/>
  <c r="Y18" i="3" s="1"/>
  <c r="Z17" i="3"/>
  <c r="Y17" i="3" s="1"/>
  <c r="Z16" i="3"/>
  <c r="Y16" i="3" s="1"/>
  <c r="Z15" i="3"/>
  <c r="Y15" i="3" s="1"/>
  <c r="Z14" i="3"/>
  <c r="Y14" i="3" s="1"/>
  <c r="Z13" i="3"/>
  <c r="Y13" i="3" s="1"/>
  <c r="Z12" i="3"/>
  <c r="Y12" i="3" s="1"/>
  <c r="Z11" i="3"/>
  <c r="Y11" i="3" s="1"/>
  <c r="R227" i="3"/>
  <c r="Q227" i="3"/>
  <c r="P227" i="3"/>
  <c r="O227" i="3"/>
  <c r="N227" i="3"/>
  <c r="M227" i="3"/>
  <c r="L227" i="3"/>
  <c r="K227" i="3"/>
  <c r="J227" i="3"/>
  <c r="R226" i="3"/>
  <c r="Q226" i="3"/>
  <c r="P226" i="3"/>
  <c r="O226" i="3"/>
  <c r="N226" i="3"/>
  <c r="M226" i="3"/>
  <c r="L226" i="3"/>
  <c r="K226" i="3"/>
  <c r="J226" i="3"/>
  <c r="R225" i="3"/>
  <c r="Q225" i="3"/>
  <c r="P225" i="3"/>
  <c r="O225" i="3"/>
  <c r="N225" i="3"/>
  <c r="M225" i="3"/>
  <c r="L225" i="3"/>
  <c r="K225" i="3"/>
  <c r="J225" i="3"/>
  <c r="R224" i="3"/>
  <c r="Q224" i="3"/>
  <c r="P224" i="3"/>
  <c r="O224" i="3"/>
  <c r="N224" i="3"/>
  <c r="M224" i="3"/>
  <c r="L224" i="3"/>
  <c r="K224" i="3"/>
  <c r="J224" i="3"/>
  <c r="R223" i="3"/>
  <c r="Q223" i="3"/>
  <c r="P223" i="3"/>
  <c r="O223" i="3"/>
  <c r="N223" i="3"/>
  <c r="M223" i="3"/>
  <c r="L223" i="3"/>
  <c r="K223" i="3"/>
  <c r="J223" i="3"/>
  <c r="R222" i="3"/>
  <c r="Q222" i="3"/>
  <c r="P222" i="3"/>
  <c r="O222" i="3"/>
  <c r="N222" i="3"/>
  <c r="M222" i="3"/>
  <c r="L222" i="3"/>
  <c r="K222" i="3"/>
  <c r="J222" i="3"/>
  <c r="R221" i="3"/>
  <c r="Q221" i="3"/>
  <c r="P221" i="3"/>
  <c r="O221" i="3"/>
  <c r="N221" i="3"/>
  <c r="M221" i="3"/>
  <c r="L221" i="3"/>
  <c r="K221" i="3"/>
  <c r="J221" i="3"/>
  <c r="R220" i="3"/>
  <c r="Q220" i="3"/>
  <c r="P220" i="3"/>
  <c r="O220" i="3"/>
  <c r="N220" i="3"/>
  <c r="M220" i="3"/>
  <c r="L220" i="3"/>
  <c r="K220" i="3"/>
  <c r="J220" i="3"/>
  <c r="R219" i="3"/>
  <c r="Q219" i="3"/>
  <c r="P219" i="3"/>
  <c r="O219" i="3"/>
  <c r="N219" i="3"/>
  <c r="M219" i="3"/>
  <c r="L219" i="3"/>
  <c r="K219" i="3"/>
  <c r="J219" i="3"/>
  <c r="R218" i="3"/>
  <c r="Q218" i="3"/>
  <c r="P218" i="3"/>
  <c r="O218" i="3"/>
  <c r="N218" i="3"/>
  <c r="M218" i="3"/>
  <c r="L218" i="3"/>
  <c r="K218" i="3"/>
  <c r="J218" i="3"/>
  <c r="R217" i="3"/>
  <c r="Q217" i="3"/>
  <c r="P217" i="3"/>
  <c r="O217" i="3"/>
  <c r="N217" i="3"/>
  <c r="M217" i="3"/>
  <c r="L217" i="3"/>
  <c r="K217" i="3"/>
  <c r="J217" i="3"/>
  <c r="R216" i="3"/>
  <c r="Q216" i="3"/>
  <c r="P216" i="3"/>
  <c r="O216" i="3"/>
  <c r="N216" i="3"/>
  <c r="M216" i="3"/>
  <c r="L216" i="3"/>
  <c r="K216" i="3"/>
  <c r="J216" i="3"/>
  <c r="R215" i="3"/>
  <c r="Q215" i="3"/>
  <c r="P215" i="3"/>
  <c r="O215" i="3"/>
  <c r="N215" i="3"/>
  <c r="M215" i="3"/>
  <c r="L215" i="3"/>
  <c r="K215" i="3"/>
  <c r="J215" i="3"/>
  <c r="R214" i="3"/>
  <c r="Q214" i="3"/>
  <c r="P214" i="3"/>
  <c r="O214" i="3"/>
  <c r="N214" i="3"/>
  <c r="M214" i="3"/>
  <c r="L214" i="3"/>
  <c r="K214" i="3"/>
  <c r="J214" i="3"/>
  <c r="R212" i="3"/>
  <c r="Q212" i="3"/>
  <c r="P212" i="3"/>
  <c r="O212" i="3"/>
  <c r="N212" i="3"/>
  <c r="M212" i="3"/>
  <c r="L212" i="3"/>
  <c r="K212" i="3"/>
  <c r="J212" i="3"/>
  <c r="R211" i="3"/>
  <c r="Q211" i="3"/>
  <c r="P211" i="3"/>
  <c r="O211" i="3"/>
  <c r="N211" i="3"/>
  <c r="M211" i="3"/>
  <c r="L211" i="3"/>
  <c r="K211" i="3"/>
  <c r="J211" i="3"/>
  <c r="R210" i="3"/>
  <c r="Q210" i="3"/>
  <c r="P210" i="3"/>
  <c r="O210" i="3"/>
  <c r="N210" i="3"/>
  <c r="M210" i="3"/>
  <c r="L210" i="3"/>
  <c r="K210" i="3"/>
  <c r="J210" i="3"/>
  <c r="R209" i="3"/>
  <c r="Q209" i="3"/>
  <c r="P209" i="3"/>
  <c r="O209" i="3"/>
  <c r="N209" i="3"/>
  <c r="M209" i="3"/>
  <c r="L209" i="3"/>
  <c r="K209" i="3"/>
  <c r="J209" i="3"/>
  <c r="R208" i="3"/>
  <c r="Q208" i="3"/>
  <c r="P208" i="3"/>
  <c r="O208" i="3"/>
  <c r="N208" i="3"/>
  <c r="M208" i="3"/>
  <c r="L208" i="3"/>
  <c r="K208" i="3"/>
  <c r="J208" i="3"/>
  <c r="R207" i="3"/>
  <c r="Q207" i="3"/>
  <c r="P207" i="3"/>
  <c r="O207" i="3"/>
  <c r="N207" i="3"/>
  <c r="M207" i="3"/>
  <c r="L207" i="3"/>
  <c r="K207" i="3"/>
  <c r="J207" i="3"/>
  <c r="R206" i="3"/>
  <c r="Q206" i="3"/>
  <c r="P206" i="3"/>
  <c r="O206" i="3"/>
  <c r="N206" i="3"/>
  <c r="M206" i="3"/>
  <c r="L206" i="3"/>
  <c r="K206" i="3"/>
  <c r="J206" i="3"/>
  <c r="R205" i="3"/>
  <c r="Q205" i="3"/>
  <c r="P205" i="3"/>
  <c r="O205" i="3"/>
  <c r="N205" i="3"/>
  <c r="M205" i="3"/>
  <c r="L205" i="3"/>
  <c r="K205" i="3"/>
  <c r="J205" i="3"/>
  <c r="R204" i="3"/>
  <c r="Q204" i="3"/>
  <c r="P204" i="3"/>
  <c r="O204" i="3"/>
  <c r="N204" i="3"/>
  <c r="M204" i="3"/>
  <c r="L204" i="3"/>
  <c r="K204" i="3"/>
  <c r="J204" i="3"/>
  <c r="R203" i="3"/>
  <c r="Q203" i="3"/>
  <c r="P203" i="3"/>
  <c r="O203" i="3"/>
  <c r="N203" i="3"/>
  <c r="M203" i="3"/>
  <c r="L203" i="3"/>
  <c r="K203" i="3"/>
  <c r="J203" i="3"/>
  <c r="R202" i="3"/>
  <c r="Q202" i="3"/>
  <c r="P202" i="3"/>
  <c r="O202" i="3"/>
  <c r="N202" i="3"/>
  <c r="M202" i="3"/>
  <c r="L202" i="3"/>
  <c r="K202" i="3"/>
  <c r="J202" i="3"/>
  <c r="R201" i="3"/>
  <c r="Q201" i="3"/>
  <c r="P201" i="3"/>
  <c r="O201" i="3"/>
  <c r="N201" i="3"/>
  <c r="M201" i="3"/>
  <c r="L201" i="3"/>
  <c r="K201" i="3"/>
  <c r="J201" i="3"/>
  <c r="R200" i="3"/>
  <c r="Q200" i="3"/>
  <c r="P200" i="3"/>
  <c r="O200" i="3"/>
  <c r="N200" i="3"/>
  <c r="M200" i="3"/>
  <c r="L200" i="3"/>
  <c r="K200" i="3"/>
  <c r="J200" i="3"/>
  <c r="R199" i="3"/>
  <c r="Q199" i="3"/>
  <c r="P199" i="3"/>
  <c r="O199" i="3"/>
  <c r="N199" i="3"/>
  <c r="M199" i="3"/>
  <c r="L199" i="3"/>
  <c r="K199" i="3"/>
  <c r="J199" i="3"/>
  <c r="R198" i="3"/>
  <c r="Q198" i="3"/>
  <c r="P198" i="3"/>
  <c r="O198" i="3"/>
  <c r="N198" i="3"/>
  <c r="M198" i="3"/>
  <c r="L198" i="3"/>
  <c r="K198" i="3"/>
  <c r="J198" i="3"/>
  <c r="R197" i="3"/>
  <c r="Q197" i="3"/>
  <c r="P197" i="3"/>
  <c r="O197" i="3"/>
  <c r="N197" i="3"/>
  <c r="M197" i="3"/>
  <c r="L197" i="3"/>
  <c r="K197" i="3"/>
  <c r="J197" i="3"/>
  <c r="R196" i="3"/>
  <c r="Q196" i="3"/>
  <c r="P196" i="3"/>
  <c r="O196" i="3"/>
  <c r="N196" i="3"/>
  <c r="M196" i="3"/>
  <c r="L196" i="3"/>
  <c r="K196" i="3"/>
  <c r="J196" i="3"/>
  <c r="R195" i="3"/>
  <c r="Q195" i="3"/>
  <c r="P195" i="3"/>
  <c r="O195" i="3"/>
  <c r="N195" i="3"/>
  <c r="M195" i="3"/>
  <c r="L195" i="3"/>
  <c r="K195" i="3"/>
  <c r="J195" i="3"/>
  <c r="R194" i="3"/>
  <c r="Q194" i="3"/>
  <c r="P194" i="3"/>
  <c r="O194" i="3"/>
  <c r="N194" i="3"/>
  <c r="M194" i="3"/>
  <c r="L194" i="3"/>
  <c r="K194" i="3"/>
  <c r="J194" i="3"/>
  <c r="R193" i="3"/>
  <c r="Q193" i="3"/>
  <c r="P193" i="3"/>
  <c r="O193" i="3"/>
  <c r="N193" i="3"/>
  <c r="M193" i="3"/>
  <c r="L193" i="3"/>
  <c r="K193" i="3"/>
  <c r="J193" i="3"/>
  <c r="R192" i="3"/>
  <c r="Q192" i="3"/>
  <c r="P192" i="3"/>
  <c r="O192" i="3"/>
  <c r="N192" i="3"/>
  <c r="M192" i="3"/>
  <c r="L192" i="3"/>
  <c r="K192" i="3"/>
  <c r="J192" i="3"/>
  <c r="R191" i="3"/>
  <c r="Q191" i="3"/>
  <c r="P191" i="3"/>
  <c r="O191" i="3"/>
  <c r="N191" i="3"/>
  <c r="M191" i="3"/>
  <c r="L191" i="3"/>
  <c r="K191" i="3"/>
  <c r="J191" i="3"/>
  <c r="R190" i="3"/>
  <c r="Q190" i="3"/>
  <c r="P190" i="3"/>
  <c r="O190" i="3"/>
  <c r="N190" i="3"/>
  <c r="M190" i="3"/>
  <c r="L190" i="3"/>
  <c r="K190" i="3"/>
  <c r="J190" i="3"/>
  <c r="R189" i="3"/>
  <c r="Q189" i="3"/>
  <c r="P189" i="3"/>
  <c r="O189" i="3"/>
  <c r="N189" i="3"/>
  <c r="M189" i="3"/>
  <c r="L189" i="3"/>
  <c r="K189" i="3"/>
  <c r="J189" i="3"/>
  <c r="R188" i="3"/>
  <c r="Q188" i="3"/>
  <c r="P188" i="3"/>
  <c r="O188" i="3"/>
  <c r="N188" i="3"/>
  <c r="M188" i="3"/>
  <c r="L188" i="3"/>
  <c r="K188" i="3"/>
  <c r="J188" i="3"/>
  <c r="R187" i="3"/>
  <c r="Q187" i="3"/>
  <c r="P187" i="3"/>
  <c r="O187" i="3"/>
  <c r="N187" i="3"/>
  <c r="M187" i="3"/>
  <c r="L187" i="3"/>
  <c r="K187" i="3"/>
  <c r="J187" i="3"/>
  <c r="R186" i="3"/>
  <c r="Q186" i="3"/>
  <c r="P186" i="3"/>
  <c r="O186" i="3"/>
  <c r="N186" i="3"/>
  <c r="M186" i="3"/>
  <c r="L186" i="3"/>
  <c r="K186" i="3"/>
  <c r="J186" i="3"/>
  <c r="R185" i="3"/>
  <c r="Q185" i="3"/>
  <c r="P185" i="3"/>
  <c r="O185" i="3"/>
  <c r="N185" i="3"/>
  <c r="M185" i="3"/>
  <c r="L185" i="3"/>
  <c r="K185" i="3"/>
  <c r="J185" i="3"/>
  <c r="R184" i="3"/>
  <c r="Q184" i="3"/>
  <c r="P184" i="3"/>
  <c r="O184" i="3"/>
  <c r="N184" i="3"/>
  <c r="M184" i="3"/>
  <c r="L184" i="3"/>
  <c r="K184" i="3"/>
  <c r="J184" i="3"/>
  <c r="R183" i="3"/>
  <c r="Q183" i="3"/>
  <c r="P183" i="3"/>
  <c r="O183" i="3"/>
  <c r="N183" i="3"/>
  <c r="M183" i="3"/>
  <c r="L183" i="3"/>
  <c r="K183" i="3"/>
  <c r="J183" i="3"/>
  <c r="R182" i="3"/>
  <c r="Q182" i="3"/>
  <c r="P182" i="3"/>
  <c r="O182" i="3"/>
  <c r="N182" i="3"/>
  <c r="M182" i="3"/>
  <c r="L182" i="3"/>
  <c r="K182" i="3"/>
  <c r="J182" i="3"/>
  <c r="R181" i="3"/>
  <c r="Q181" i="3"/>
  <c r="P181" i="3"/>
  <c r="O181" i="3"/>
  <c r="N181" i="3"/>
  <c r="M181" i="3"/>
  <c r="L181" i="3"/>
  <c r="K181" i="3"/>
  <c r="J181" i="3"/>
  <c r="R180" i="3"/>
  <c r="Q180" i="3"/>
  <c r="P180" i="3"/>
  <c r="O180" i="3"/>
  <c r="N180" i="3"/>
  <c r="M180" i="3"/>
  <c r="L180" i="3"/>
  <c r="K180" i="3"/>
  <c r="J180" i="3"/>
  <c r="R179" i="3"/>
  <c r="Q179" i="3"/>
  <c r="P179" i="3"/>
  <c r="O179" i="3"/>
  <c r="N179" i="3"/>
  <c r="M179" i="3"/>
  <c r="L179" i="3"/>
  <c r="K179" i="3"/>
  <c r="J179" i="3"/>
  <c r="R178" i="3"/>
  <c r="Q178" i="3"/>
  <c r="P178" i="3"/>
  <c r="O178" i="3"/>
  <c r="N178" i="3"/>
  <c r="M178" i="3"/>
  <c r="L178" i="3"/>
  <c r="K178" i="3"/>
  <c r="J178" i="3"/>
  <c r="R177" i="3"/>
  <c r="Q177" i="3"/>
  <c r="P177" i="3"/>
  <c r="O177" i="3"/>
  <c r="N177" i="3"/>
  <c r="M177" i="3"/>
  <c r="L177" i="3"/>
  <c r="K177" i="3"/>
  <c r="J177" i="3"/>
  <c r="R176" i="3"/>
  <c r="Q176" i="3"/>
  <c r="P176" i="3"/>
  <c r="O176" i="3"/>
  <c r="N176" i="3"/>
  <c r="M176" i="3"/>
  <c r="L176" i="3"/>
  <c r="K176" i="3"/>
  <c r="J176" i="3"/>
  <c r="R175" i="3"/>
  <c r="Q175" i="3"/>
  <c r="P175" i="3"/>
  <c r="O175" i="3"/>
  <c r="N175" i="3"/>
  <c r="M175" i="3"/>
  <c r="L175" i="3"/>
  <c r="K175" i="3"/>
  <c r="J175" i="3"/>
  <c r="R174" i="3"/>
  <c r="Q174" i="3"/>
  <c r="P174" i="3"/>
  <c r="O174" i="3"/>
  <c r="N174" i="3"/>
  <c r="M174" i="3"/>
  <c r="L174" i="3"/>
  <c r="K174" i="3"/>
  <c r="J174" i="3"/>
  <c r="R173" i="3"/>
  <c r="Q173" i="3"/>
  <c r="P173" i="3"/>
  <c r="O173" i="3"/>
  <c r="N173" i="3"/>
  <c r="M173" i="3"/>
  <c r="L173" i="3"/>
  <c r="K173" i="3"/>
  <c r="J173" i="3"/>
  <c r="R172" i="3"/>
  <c r="Q172" i="3"/>
  <c r="P172" i="3"/>
  <c r="O172" i="3"/>
  <c r="N172" i="3"/>
  <c r="M172" i="3"/>
  <c r="L172" i="3"/>
  <c r="K172" i="3"/>
  <c r="J172" i="3"/>
  <c r="R171" i="3"/>
  <c r="Q171" i="3"/>
  <c r="P171" i="3"/>
  <c r="O171" i="3"/>
  <c r="N171" i="3"/>
  <c r="M171" i="3"/>
  <c r="L171" i="3"/>
  <c r="K171" i="3"/>
  <c r="J171" i="3"/>
  <c r="R170" i="3"/>
  <c r="Q170" i="3"/>
  <c r="P170" i="3"/>
  <c r="O170" i="3"/>
  <c r="N170" i="3"/>
  <c r="M170" i="3"/>
  <c r="L170" i="3"/>
  <c r="K170" i="3"/>
  <c r="J170" i="3"/>
  <c r="R169" i="3"/>
  <c r="Q169" i="3"/>
  <c r="P169" i="3"/>
  <c r="O169" i="3"/>
  <c r="N169" i="3"/>
  <c r="M169" i="3"/>
  <c r="L169" i="3"/>
  <c r="K169" i="3"/>
  <c r="J169" i="3"/>
  <c r="R168" i="3"/>
  <c r="Q168" i="3"/>
  <c r="P168" i="3"/>
  <c r="O168" i="3"/>
  <c r="N168" i="3"/>
  <c r="M168" i="3"/>
  <c r="L168" i="3"/>
  <c r="K168" i="3"/>
  <c r="J168" i="3"/>
  <c r="R167" i="3"/>
  <c r="Q167" i="3"/>
  <c r="P167" i="3"/>
  <c r="O167" i="3"/>
  <c r="N167" i="3"/>
  <c r="M167" i="3"/>
  <c r="L167" i="3"/>
  <c r="K167" i="3"/>
  <c r="J167" i="3"/>
  <c r="R166" i="3"/>
  <c r="Q166" i="3"/>
  <c r="P166" i="3"/>
  <c r="O166" i="3"/>
  <c r="N166" i="3"/>
  <c r="M166" i="3"/>
  <c r="L166" i="3"/>
  <c r="K166" i="3"/>
  <c r="J166" i="3"/>
  <c r="R165" i="3"/>
  <c r="Q165" i="3"/>
  <c r="P165" i="3"/>
  <c r="O165" i="3"/>
  <c r="N165" i="3"/>
  <c r="M165" i="3"/>
  <c r="L165" i="3"/>
  <c r="K165" i="3"/>
  <c r="J165" i="3"/>
  <c r="R164" i="3"/>
  <c r="Q164" i="3"/>
  <c r="P164" i="3"/>
  <c r="O164" i="3"/>
  <c r="N164" i="3"/>
  <c r="M164" i="3"/>
  <c r="L164" i="3"/>
  <c r="K164" i="3"/>
  <c r="J164" i="3"/>
  <c r="R163" i="3"/>
  <c r="Q163" i="3"/>
  <c r="P163" i="3"/>
  <c r="O163" i="3"/>
  <c r="N163" i="3"/>
  <c r="M163" i="3"/>
  <c r="L163" i="3"/>
  <c r="K163" i="3"/>
  <c r="J163" i="3"/>
  <c r="R162" i="3"/>
  <c r="Q162" i="3"/>
  <c r="P162" i="3"/>
  <c r="O162" i="3"/>
  <c r="N162" i="3"/>
  <c r="M162" i="3"/>
  <c r="L162" i="3"/>
  <c r="K162" i="3"/>
  <c r="J162" i="3"/>
  <c r="R161" i="3"/>
  <c r="Q161" i="3"/>
  <c r="P161" i="3"/>
  <c r="O161" i="3"/>
  <c r="N161" i="3"/>
  <c r="M161" i="3"/>
  <c r="L161" i="3"/>
  <c r="K161" i="3"/>
  <c r="J161" i="3"/>
  <c r="R160" i="3"/>
  <c r="Q160" i="3"/>
  <c r="P160" i="3"/>
  <c r="O160" i="3"/>
  <c r="N160" i="3"/>
  <c r="M160" i="3"/>
  <c r="L160" i="3"/>
  <c r="K160" i="3"/>
  <c r="J160" i="3"/>
  <c r="R159" i="3"/>
  <c r="Q159" i="3"/>
  <c r="P159" i="3"/>
  <c r="O159" i="3"/>
  <c r="N159" i="3"/>
  <c r="M159" i="3"/>
  <c r="L159" i="3"/>
  <c r="K159" i="3"/>
  <c r="J159" i="3"/>
  <c r="R158" i="3"/>
  <c r="Q158" i="3"/>
  <c r="P158" i="3"/>
  <c r="O158" i="3"/>
  <c r="N158" i="3"/>
  <c r="M158" i="3"/>
  <c r="L158" i="3"/>
  <c r="K158" i="3"/>
  <c r="J158" i="3"/>
  <c r="R157" i="3"/>
  <c r="Q157" i="3"/>
  <c r="P157" i="3"/>
  <c r="O157" i="3"/>
  <c r="N157" i="3"/>
  <c r="M157" i="3"/>
  <c r="L157" i="3"/>
  <c r="K157" i="3"/>
  <c r="J157" i="3"/>
  <c r="R156" i="3"/>
  <c r="Q156" i="3"/>
  <c r="P156" i="3"/>
  <c r="O156" i="3"/>
  <c r="N156" i="3"/>
  <c r="M156" i="3"/>
  <c r="L156" i="3"/>
  <c r="K156" i="3"/>
  <c r="J156" i="3"/>
  <c r="R155" i="3"/>
  <c r="Q155" i="3"/>
  <c r="P155" i="3"/>
  <c r="O155" i="3"/>
  <c r="N155" i="3"/>
  <c r="M155" i="3"/>
  <c r="L155" i="3"/>
  <c r="K155" i="3"/>
  <c r="J155" i="3"/>
  <c r="R154" i="3"/>
  <c r="Q154" i="3"/>
  <c r="P154" i="3"/>
  <c r="O154" i="3"/>
  <c r="N154" i="3"/>
  <c r="M154" i="3"/>
  <c r="L154" i="3"/>
  <c r="K154" i="3"/>
  <c r="J154" i="3"/>
  <c r="R153" i="3"/>
  <c r="Q153" i="3"/>
  <c r="P153" i="3"/>
  <c r="O153" i="3"/>
  <c r="N153" i="3"/>
  <c r="M153" i="3"/>
  <c r="L153" i="3"/>
  <c r="K153" i="3"/>
  <c r="J153" i="3"/>
  <c r="R152" i="3"/>
  <c r="Q152" i="3"/>
  <c r="P152" i="3"/>
  <c r="O152" i="3"/>
  <c r="N152" i="3"/>
  <c r="M152" i="3"/>
  <c r="L152" i="3"/>
  <c r="K152" i="3"/>
  <c r="J152" i="3"/>
  <c r="R151" i="3"/>
  <c r="Q151" i="3"/>
  <c r="P151" i="3"/>
  <c r="O151" i="3"/>
  <c r="N151" i="3"/>
  <c r="M151" i="3"/>
  <c r="L151" i="3"/>
  <c r="K151" i="3"/>
  <c r="J151" i="3"/>
  <c r="R150" i="3"/>
  <c r="Q150" i="3"/>
  <c r="P150" i="3"/>
  <c r="O150" i="3"/>
  <c r="N150" i="3"/>
  <c r="M150" i="3"/>
  <c r="L150" i="3"/>
  <c r="K150" i="3"/>
  <c r="J150" i="3"/>
  <c r="R149" i="3"/>
  <c r="Q149" i="3"/>
  <c r="P149" i="3"/>
  <c r="O149" i="3"/>
  <c r="N149" i="3"/>
  <c r="M149" i="3"/>
  <c r="L149" i="3"/>
  <c r="K149" i="3"/>
  <c r="J149" i="3"/>
  <c r="R148" i="3"/>
  <c r="Q148" i="3"/>
  <c r="P148" i="3"/>
  <c r="O148" i="3"/>
  <c r="N148" i="3"/>
  <c r="M148" i="3"/>
  <c r="L148" i="3"/>
  <c r="K148" i="3"/>
  <c r="J148" i="3"/>
  <c r="R147" i="3"/>
  <c r="Q147" i="3"/>
  <c r="P147" i="3"/>
  <c r="O147" i="3"/>
  <c r="N147" i="3"/>
  <c r="M147" i="3"/>
  <c r="L147" i="3"/>
  <c r="K147" i="3"/>
  <c r="J147" i="3"/>
  <c r="R146" i="3"/>
  <c r="Q146" i="3"/>
  <c r="P146" i="3"/>
  <c r="O146" i="3"/>
  <c r="N146" i="3"/>
  <c r="M146" i="3"/>
  <c r="L146" i="3"/>
  <c r="K146" i="3"/>
  <c r="J146" i="3"/>
  <c r="R145" i="3"/>
  <c r="Q145" i="3"/>
  <c r="P145" i="3"/>
  <c r="O145" i="3"/>
  <c r="N145" i="3"/>
  <c r="M145" i="3"/>
  <c r="L145" i="3"/>
  <c r="K145" i="3"/>
  <c r="J145" i="3"/>
  <c r="R144" i="3"/>
  <c r="Q144" i="3"/>
  <c r="P144" i="3"/>
  <c r="O144" i="3"/>
  <c r="N144" i="3"/>
  <c r="M144" i="3"/>
  <c r="L144" i="3"/>
  <c r="K144" i="3"/>
  <c r="J144" i="3"/>
  <c r="R143" i="3"/>
  <c r="Q143" i="3"/>
  <c r="P143" i="3"/>
  <c r="O143" i="3"/>
  <c r="N143" i="3"/>
  <c r="M143" i="3"/>
  <c r="L143" i="3"/>
  <c r="K143" i="3"/>
  <c r="J143" i="3"/>
  <c r="R142" i="3"/>
  <c r="Q142" i="3"/>
  <c r="P142" i="3"/>
  <c r="O142" i="3"/>
  <c r="N142" i="3"/>
  <c r="M142" i="3"/>
  <c r="L142" i="3"/>
  <c r="K142" i="3"/>
  <c r="J142" i="3"/>
  <c r="R141" i="3"/>
  <c r="Q141" i="3"/>
  <c r="P141" i="3"/>
  <c r="O141" i="3"/>
  <c r="N141" i="3"/>
  <c r="M141" i="3"/>
  <c r="L141" i="3"/>
  <c r="K141" i="3"/>
  <c r="J141" i="3"/>
  <c r="R140" i="3"/>
  <c r="Q140" i="3"/>
  <c r="P140" i="3"/>
  <c r="O140" i="3"/>
  <c r="N140" i="3"/>
  <c r="M140" i="3"/>
  <c r="L140" i="3"/>
  <c r="K140" i="3"/>
  <c r="J140" i="3"/>
  <c r="R139" i="3"/>
  <c r="Q139" i="3"/>
  <c r="P139" i="3"/>
  <c r="O139" i="3"/>
  <c r="N139" i="3"/>
  <c r="M139" i="3"/>
  <c r="L139" i="3"/>
  <c r="K139" i="3"/>
  <c r="J139" i="3"/>
  <c r="R138" i="3"/>
  <c r="Q138" i="3"/>
  <c r="P138" i="3"/>
  <c r="O138" i="3"/>
  <c r="N138" i="3"/>
  <c r="M138" i="3"/>
  <c r="L138" i="3"/>
  <c r="K138" i="3"/>
  <c r="J138" i="3"/>
  <c r="R137" i="3"/>
  <c r="Q137" i="3"/>
  <c r="P137" i="3"/>
  <c r="O137" i="3"/>
  <c r="N137" i="3"/>
  <c r="M137" i="3"/>
  <c r="L137" i="3"/>
  <c r="K137" i="3"/>
  <c r="J137" i="3"/>
  <c r="R136" i="3"/>
  <c r="Q136" i="3"/>
  <c r="P136" i="3"/>
  <c r="O136" i="3"/>
  <c r="N136" i="3"/>
  <c r="M136" i="3"/>
  <c r="L136" i="3"/>
  <c r="K136" i="3"/>
  <c r="J136" i="3"/>
  <c r="R135" i="3"/>
  <c r="Q135" i="3"/>
  <c r="P135" i="3"/>
  <c r="O135" i="3"/>
  <c r="N135" i="3"/>
  <c r="M135" i="3"/>
  <c r="L135" i="3"/>
  <c r="K135" i="3"/>
  <c r="J135" i="3"/>
  <c r="R134" i="3"/>
  <c r="Q134" i="3"/>
  <c r="P134" i="3"/>
  <c r="O134" i="3"/>
  <c r="N134" i="3"/>
  <c r="M134" i="3"/>
  <c r="L134" i="3"/>
  <c r="K134" i="3"/>
  <c r="J134" i="3"/>
  <c r="R133" i="3"/>
  <c r="Q133" i="3"/>
  <c r="P133" i="3"/>
  <c r="O133" i="3"/>
  <c r="N133" i="3"/>
  <c r="M133" i="3"/>
  <c r="L133" i="3"/>
  <c r="K133" i="3"/>
  <c r="J133" i="3"/>
  <c r="R132" i="3"/>
  <c r="Q132" i="3"/>
  <c r="P132" i="3"/>
  <c r="O132" i="3"/>
  <c r="N132" i="3"/>
  <c r="M132" i="3"/>
  <c r="L132" i="3"/>
  <c r="K132" i="3"/>
  <c r="J132" i="3"/>
  <c r="R131" i="3"/>
  <c r="Q131" i="3"/>
  <c r="P131" i="3"/>
  <c r="O131" i="3"/>
  <c r="N131" i="3"/>
  <c r="M131" i="3"/>
  <c r="L131" i="3"/>
  <c r="K131" i="3"/>
  <c r="J131" i="3"/>
  <c r="R130" i="3"/>
  <c r="Q130" i="3"/>
  <c r="P130" i="3"/>
  <c r="O130" i="3"/>
  <c r="N130" i="3"/>
  <c r="M130" i="3"/>
  <c r="L130" i="3"/>
  <c r="K130" i="3"/>
  <c r="J130" i="3"/>
  <c r="R129" i="3"/>
  <c r="Q129" i="3"/>
  <c r="P129" i="3"/>
  <c r="O129" i="3"/>
  <c r="N129" i="3"/>
  <c r="M129" i="3"/>
  <c r="L129" i="3"/>
  <c r="K129" i="3"/>
  <c r="J129" i="3"/>
  <c r="R128" i="3"/>
  <c r="Q128" i="3"/>
  <c r="P128" i="3"/>
  <c r="O128" i="3"/>
  <c r="N128" i="3"/>
  <c r="M128" i="3"/>
  <c r="L128" i="3"/>
  <c r="K128" i="3"/>
  <c r="J128" i="3"/>
  <c r="R127" i="3"/>
  <c r="Q127" i="3"/>
  <c r="P127" i="3"/>
  <c r="O127" i="3"/>
  <c r="N127" i="3"/>
  <c r="M127" i="3"/>
  <c r="L127" i="3"/>
  <c r="K127" i="3"/>
  <c r="J127" i="3"/>
  <c r="R126" i="3"/>
  <c r="Q126" i="3"/>
  <c r="P126" i="3"/>
  <c r="O126" i="3"/>
  <c r="N126" i="3"/>
  <c r="M126" i="3"/>
  <c r="L126" i="3"/>
  <c r="K126" i="3"/>
  <c r="J126" i="3"/>
  <c r="R125" i="3"/>
  <c r="Q125" i="3"/>
  <c r="P125" i="3"/>
  <c r="O125" i="3"/>
  <c r="N125" i="3"/>
  <c r="M125" i="3"/>
  <c r="L125" i="3"/>
  <c r="K125" i="3"/>
  <c r="J125" i="3"/>
  <c r="R124" i="3"/>
  <c r="Q124" i="3"/>
  <c r="P124" i="3"/>
  <c r="O124" i="3"/>
  <c r="N124" i="3"/>
  <c r="M124" i="3"/>
  <c r="L124" i="3"/>
  <c r="K124" i="3"/>
  <c r="J124" i="3"/>
  <c r="R123" i="3"/>
  <c r="Q123" i="3"/>
  <c r="P123" i="3"/>
  <c r="O123" i="3"/>
  <c r="N123" i="3"/>
  <c r="M123" i="3"/>
  <c r="L123" i="3"/>
  <c r="K123" i="3"/>
  <c r="J123" i="3"/>
  <c r="R122" i="3"/>
  <c r="Q122" i="3"/>
  <c r="P122" i="3"/>
  <c r="O122" i="3"/>
  <c r="N122" i="3"/>
  <c r="M122" i="3"/>
  <c r="L122" i="3"/>
  <c r="K122" i="3"/>
  <c r="J122" i="3"/>
  <c r="R121" i="3"/>
  <c r="Q121" i="3"/>
  <c r="P121" i="3"/>
  <c r="O121" i="3"/>
  <c r="N121" i="3"/>
  <c r="M121" i="3"/>
  <c r="L121" i="3"/>
  <c r="K121" i="3"/>
  <c r="J121" i="3"/>
  <c r="R120" i="3"/>
  <c r="Q120" i="3"/>
  <c r="P120" i="3"/>
  <c r="O120" i="3"/>
  <c r="N120" i="3"/>
  <c r="M120" i="3"/>
  <c r="L120" i="3"/>
  <c r="K120" i="3"/>
  <c r="J120" i="3"/>
  <c r="R119" i="3"/>
  <c r="Q119" i="3"/>
  <c r="P119" i="3"/>
  <c r="O119" i="3"/>
  <c r="N119" i="3"/>
  <c r="M119" i="3"/>
  <c r="L119" i="3"/>
  <c r="K119" i="3"/>
  <c r="J119" i="3"/>
  <c r="R118" i="3"/>
  <c r="Q118" i="3"/>
  <c r="P118" i="3"/>
  <c r="O118" i="3"/>
  <c r="N118" i="3"/>
  <c r="M118" i="3"/>
  <c r="L118" i="3"/>
  <c r="K118" i="3"/>
  <c r="J118" i="3"/>
  <c r="R117" i="3"/>
  <c r="Q117" i="3"/>
  <c r="P117" i="3"/>
  <c r="O117" i="3"/>
  <c r="N117" i="3"/>
  <c r="M117" i="3"/>
  <c r="L117" i="3"/>
  <c r="K117" i="3"/>
  <c r="J117" i="3"/>
  <c r="R116" i="3"/>
  <c r="Q116" i="3"/>
  <c r="P116" i="3"/>
  <c r="O116" i="3"/>
  <c r="N116" i="3"/>
  <c r="M116" i="3"/>
  <c r="L116" i="3"/>
  <c r="K116" i="3"/>
  <c r="J116" i="3"/>
  <c r="R115" i="3"/>
  <c r="Q115" i="3"/>
  <c r="P115" i="3"/>
  <c r="O115" i="3"/>
  <c r="N115" i="3"/>
  <c r="M115" i="3"/>
  <c r="L115" i="3"/>
  <c r="K115" i="3"/>
  <c r="J115" i="3"/>
  <c r="R114" i="3"/>
  <c r="Q114" i="3"/>
  <c r="P114" i="3"/>
  <c r="O114" i="3"/>
  <c r="N114" i="3"/>
  <c r="M114" i="3"/>
  <c r="L114" i="3"/>
  <c r="K114" i="3"/>
  <c r="J114" i="3"/>
  <c r="R113" i="3"/>
  <c r="Q113" i="3"/>
  <c r="P113" i="3"/>
  <c r="O113" i="3"/>
  <c r="N113" i="3"/>
  <c r="M113" i="3"/>
  <c r="L113" i="3"/>
  <c r="K113" i="3"/>
  <c r="J113" i="3"/>
  <c r="R112" i="3"/>
  <c r="Q112" i="3"/>
  <c r="P112" i="3"/>
  <c r="O112" i="3"/>
  <c r="N112" i="3"/>
  <c r="M112" i="3"/>
  <c r="L112" i="3"/>
  <c r="K112" i="3"/>
  <c r="J112" i="3"/>
  <c r="R111" i="3"/>
  <c r="Q111" i="3"/>
  <c r="P111" i="3"/>
  <c r="O111" i="3"/>
  <c r="N111" i="3"/>
  <c r="M111" i="3"/>
  <c r="L111" i="3"/>
  <c r="K111" i="3"/>
  <c r="J111" i="3"/>
  <c r="R110" i="3"/>
  <c r="Q110" i="3"/>
  <c r="P110" i="3"/>
  <c r="O110" i="3"/>
  <c r="N110" i="3"/>
  <c r="M110" i="3"/>
  <c r="L110" i="3"/>
  <c r="K110" i="3"/>
  <c r="J110" i="3"/>
  <c r="R109" i="3"/>
  <c r="Q109" i="3"/>
  <c r="P109" i="3"/>
  <c r="O109" i="3"/>
  <c r="N109" i="3"/>
  <c r="M109" i="3"/>
  <c r="L109" i="3"/>
  <c r="K109" i="3"/>
  <c r="J109" i="3"/>
  <c r="R108" i="3"/>
  <c r="Q108" i="3"/>
  <c r="P108" i="3"/>
  <c r="O108" i="3"/>
  <c r="N108" i="3"/>
  <c r="M108" i="3"/>
  <c r="L108" i="3"/>
  <c r="K108" i="3"/>
  <c r="J108" i="3"/>
  <c r="R107" i="3"/>
  <c r="Q107" i="3"/>
  <c r="P107" i="3"/>
  <c r="O107" i="3"/>
  <c r="N107" i="3"/>
  <c r="M107" i="3"/>
  <c r="L107" i="3"/>
  <c r="K107" i="3"/>
  <c r="J107" i="3"/>
  <c r="R106" i="3"/>
  <c r="Q106" i="3"/>
  <c r="P106" i="3"/>
  <c r="O106" i="3"/>
  <c r="N106" i="3"/>
  <c r="M106" i="3"/>
  <c r="L106" i="3"/>
  <c r="K106" i="3"/>
  <c r="J106" i="3"/>
  <c r="R105" i="3"/>
  <c r="Q105" i="3"/>
  <c r="P105" i="3"/>
  <c r="O105" i="3"/>
  <c r="N105" i="3"/>
  <c r="M105" i="3"/>
  <c r="L105" i="3"/>
  <c r="K105" i="3"/>
  <c r="J105" i="3"/>
  <c r="R104" i="3"/>
  <c r="Q104" i="3"/>
  <c r="P104" i="3"/>
  <c r="O104" i="3"/>
  <c r="N104" i="3"/>
  <c r="M104" i="3"/>
  <c r="L104" i="3"/>
  <c r="K104" i="3"/>
  <c r="J104" i="3"/>
  <c r="R103" i="3"/>
  <c r="Q103" i="3"/>
  <c r="P103" i="3"/>
  <c r="O103" i="3"/>
  <c r="N103" i="3"/>
  <c r="M103" i="3"/>
  <c r="L103" i="3"/>
  <c r="K103" i="3"/>
  <c r="J103" i="3"/>
  <c r="R102" i="3"/>
  <c r="Q102" i="3"/>
  <c r="P102" i="3"/>
  <c r="O102" i="3"/>
  <c r="N102" i="3"/>
  <c r="M102" i="3"/>
  <c r="L102" i="3"/>
  <c r="K102" i="3"/>
  <c r="J102" i="3"/>
  <c r="R101" i="3"/>
  <c r="Q101" i="3"/>
  <c r="P101" i="3"/>
  <c r="O101" i="3"/>
  <c r="N101" i="3"/>
  <c r="M101" i="3"/>
  <c r="L101" i="3"/>
  <c r="K101" i="3"/>
  <c r="J101" i="3"/>
  <c r="R100" i="3"/>
  <c r="Q100" i="3"/>
  <c r="P100" i="3"/>
  <c r="O100" i="3"/>
  <c r="N100" i="3"/>
  <c r="M100" i="3"/>
  <c r="L100" i="3"/>
  <c r="K100" i="3"/>
  <c r="J100" i="3"/>
  <c r="R99" i="3"/>
  <c r="Q99" i="3"/>
  <c r="P99" i="3"/>
  <c r="O99" i="3"/>
  <c r="N99" i="3"/>
  <c r="M99" i="3"/>
  <c r="L99" i="3"/>
  <c r="K99" i="3"/>
  <c r="J99" i="3"/>
  <c r="R98" i="3"/>
  <c r="Q98" i="3"/>
  <c r="P98" i="3"/>
  <c r="O98" i="3"/>
  <c r="N98" i="3"/>
  <c r="M98" i="3"/>
  <c r="L98" i="3"/>
  <c r="K98" i="3"/>
  <c r="J98" i="3"/>
  <c r="R97" i="3"/>
  <c r="Q97" i="3"/>
  <c r="P97" i="3"/>
  <c r="O97" i="3"/>
  <c r="N97" i="3"/>
  <c r="M97" i="3"/>
  <c r="L97" i="3"/>
  <c r="K97" i="3"/>
  <c r="J97" i="3"/>
  <c r="R96" i="3"/>
  <c r="Q96" i="3"/>
  <c r="P96" i="3"/>
  <c r="O96" i="3"/>
  <c r="N96" i="3"/>
  <c r="M96" i="3"/>
  <c r="L96" i="3"/>
  <c r="K96" i="3"/>
  <c r="J96" i="3"/>
  <c r="R95" i="3"/>
  <c r="Q95" i="3"/>
  <c r="P95" i="3"/>
  <c r="O95" i="3"/>
  <c r="N95" i="3"/>
  <c r="M95" i="3"/>
  <c r="L95" i="3"/>
  <c r="K95" i="3"/>
  <c r="J95" i="3"/>
  <c r="R94" i="3"/>
  <c r="Q94" i="3"/>
  <c r="P94" i="3"/>
  <c r="O94" i="3"/>
  <c r="N94" i="3"/>
  <c r="M94" i="3"/>
  <c r="L94" i="3"/>
  <c r="K94" i="3"/>
  <c r="J94" i="3"/>
  <c r="R93" i="3"/>
  <c r="Q93" i="3"/>
  <c r="P93" i="3"/>
  <c r="O93" i="3"/>
  <c r="N93" i="3"/>
  <c r="M93" i="3"/>
  <c r="L93" i="3"/>
  <c r="K93" i="3"/>
  <c r="J93" i="3"/>
  <c r="R92" i="3"/>
  <c r="Q92" i="3"/>
  <c r="P92" i="3"/>
  <c r="O92" i="3"/>
  <c r="N92" i="3"/>
  <c r="M92" i="3"/>
  <c r="L92" i="3"/>
  <c r="K92" i="3"/>
  <c r="J92" i="3"/>
  <c r="R91" i="3"/>
  <c r="Q91" i="3"/>
  <c r="P91" i="3"/>
  <c r="O91" i="3"/>
  <c r="N91" i="3"/>
  <c r="M91" i="3"/>
  <c r="L91" i="3"/>
  <c r="K91" i="3"/>
  <c r="J91" i="3"/>
  <c r="R90" i="3"/>
  <c r="Q90" i="3"/>
  <c r="P90" i="3"/>
  <c r="O90" i="3"/>
  <c r="N90" i="3"/>
  <c r="M90" i="3"/>
  <c r="L90" i="3"/>
  <c r="K90" i="3"/>
  <c r="J90" i="3"/>
  <c r="R89" i="3"/>
  <c r="Q89" i="3"/>
  <c r="P89" i="3"/>
  <c r="O89" i="3"/>
  <c r="N89" i="3"/>
  <c r="M89" i="3"/>
  <c r="L89" i="3"/>
  <c r="K89" i="3"/>
  <c r="J89" i="3"/>
  <c r="R88" i="3"/>
  <c r="Q88" i="3"/>
  <c r="P88" i="3"/>
  <c r="O88" i="3"/>
  <c r="N88" i="3"/>
  <c r="M88" i="3"/>
  <c r="L88" i="3"/>
  <c r="K88" i="3"/>
  <c r="J88" i="3"/>
  <c r="R87" i="3"/>
  <c r="Q87" i="3"/>
  <c r="P87" i="3"/>
  <c r="O87" i="3"/>
  <c r="N87" i="3"/>
  <c r="M87" i="3"/>
  <c r="L87" i="3"/>
  <c r="K87" i="3"/>
  <c r="J87" i="3"/>
  <c r="R86" i="3"/>
  <c r="Q86" i="3"/>
  <c r="P86" i="3"/>
  <c r="O86" i="3"/>
  <c r="N86" i="3"/>
  <c r="M86" i="3"/>
  <c r="L86" i="3"/>
  <c r="K86" i="3"/>
  <c r="J86" i="3"/>
  <c r="R85" i="3"/>
  <c r="Q85" i="3"/>
  <c r="P85" i="3"/>
  <c r="O85" i="3"/>
  <c r="N85" i="3"/>
  <c r="M85" i="3"/>
  <c r="L85" i="3"/>
  <c r="K85" i="3"/>
  <c r="J85" i="3"/>
  <c r="R84" i="3"/>
  <c r="Q84" i="3"/>
  <c r="P84" i="3"/>
  <c r="O84" i="3"/>
  <c r="N84" i="3"/>
  <c r="M84" i="3"/>
  <c r="L84" i="3"/>
  <c r="K84" i="3"/>
  <c r="J84" i="3"/>
  <c r="R83" i="3"/>
  <c r="Q83" i="3"/>
  <c r="P83" i="3"/>
  <c r="O83" i="3"/>
  <c r="N83" i="3"/>
  <c r="M83" i="3"/>
  <c r="L83" i="3"/>
  <c r="K83" i="3"/>
  <c r="J83" i="3"/>
  <c r="R82" i="3"/>
  <c r="Q82" i="3"/>
  <c r="P82" i="3"/>
  <c r="O82" i="3"/>
  <c r="N82" i="3"/>
  <c r="M82" i="3"/>
  <c r="L82" i="3"/>
  <c r="K82" i="3"/>
  <c r="J82" i="3"/>
  <c r="R81" i="3"/>
  <c r="Q81" i="3"/>
  <c r="P81" i="3"/>
  <c r="O81" i="3"/>
  <c r="N81" i="3"/>
  <c r="M81" i="3"/>
  <c r="L81" i="3"/>
  <c r="K81" i="3"/>
  <c r="J81" i="3"/>
  <c r="R80" i="3"/>
  <c r="Q80" i="3"/>
  <c r="P80" i="3"/>
  <c r="O80" i="3"/>
  <c r="N80" i="3"/>
  <c r="M80" i="3"/>
  <c r="L80" i="3"/>
  <c r="K80" i="3"/>
  <c r="J80" i="3"/>
  <c r="R79" i="3"/>
  <c r="Q79" i="3"/>
  <c r="P79" i="3"/>
  <c r="O79" i="3"/>
  <c r="N79" i="3"/>
  <c r="M79" i="3"/>
  <c r="L79" i="3"/>
  <c r="K79" i="3"/>
  <c r="J79" i="3"/>
  <c r="R78" i="3"/>
  <c r="Q78" i="3"/>
  <c r="P78" i="3"/>
  <c r="O78" i="3"/>
  <c r="N78" i="3"/>
  <c r="M78" i="3"/>
  <c r="L78" i="3"/>
  <c r="K78" i="3"/>
  <c r="J78" i="3"/>
  <c r="R77" i="3"/>
  <c r="Q77" i="3"/>
  <c r="P77" i="3"/>
  <c r="O77" i="3"/>
  <c r="N77" i="3"/>
  <c r="M77" i="3"/>
  <c r="L77" i="3"/>
  <c r="K77" i="3"/>
  <c r="J77" i="3"/>
  <c r="R76" i="3"/>
  <c r="Q76" i="3"/>
  <c r="P76" i="3"/>
  <c r="O76" i="3"/>
  <c r="N76" i="3"/>
  <c r="M76" i="3"/>
  <c r="L76" i="3"/>
  <c r="K76" i="3"/>
  <c r="J76" i="3"/>
  <c r="R75" i="3"/>
  <c r="Q75" i="3"/>
  <c r="P75" i="3"/>
  <c r="O75" i="3"/>
  <c r="N75" i="3"/>
  <c r="M75" i="3"/>
  <c r="L75" i="3"/>
  <c r="K75" i="3"/>
  <c r="J75" i="3"/>
  <c r="R74" i="3"/>
  <c r="Q74" i="3"/>
  <c r="P74" i="3"/>
  <c r="O74" i="3"/>
  <c r="N74" i="3"/>
  <c r="M74" i="3"/>
  <c r="L74" i="3"/>
  <c r="K74" i="3"/>
  <c r="J74" i="3"/>
  <c r="R73" i="3"/>
  <c r="Q73" i="3"/>
  <c r="P73" i="3"/>
  <c r="O73" i="3"/>
  <c r="N73" i="3"/>
  <c r="M73" i="3"/>
  <c r="L73" i="3"/>
  <c r="K73" i="3"/>
  <c r="J73" i="3"/>
  <c r="R72" i="3"/>
  <c r="Q72" i="3"/>
  <c r="P72" i="3"/>
  <c r="O72" i="3"/>
  <c r="N72" i="3"/>
  <c r="M72" i="3"/>
  <c r="L72" i="3"/>
  <c r="K72" i="3"/>
  <c r="J72" i="3"/>
  <c r="R71" i="3"/>
  <c r="Q71" i="3"/>
  <c r="P71" i="3"/>
  <c r="O71" i="3"/>
  <c r="N71" i="3"/>
  <c r="M71" i="3"/>
  <c r="L71" i="3"/>
  <c r="K71" i="3"/>
  <c r="J71" i="3"/>
  <c r="R70" i="3"/>
  <c r="Q70" i="3"/>
  <c r="P70" i="3"/>
  <c r="O70" i="3"/>
  <c r="N70" i="3"/>
  <c r="M70" i="3"/>
  <c r="L70" i="3"/>
  <c r="K70" i="3"/>
  <c r="J70" i="3"/>
  <c r="R69" i="3"/>
  <c r="Q69" i="3"/>
  <c r="P69" i="3"/>
  <c r="O69" i="3"/>
  <c r="N69" i="3"/>
  <c r="M69" i="3"/>
  <c r="L69" i="3"/>
  <c r="K69" i="3"/>
  <c r="J69" i="3"/>
  <c r="R68" i="3"/>
  <c r="Q68" i="3"/>
  <c r="P68" i="3"/>
  <c r="O68" i="3"/>
  <c r="N68" i="3"/>
  <c r="M68" i="3"/>
  <c r="L68" i="3"/>
  <c r="K68" i="3"/>
  <c r="J68" i="3"/>
  <c r="R67" i="3"/>
  <c r="Q67" i="3"/>
  <c r="P67" i="3"/>
  <c r="O67" i="3"/>
  <c r="N67" i="3"/>
  <c r="M67" i="3"/>
  <c r="L67" i="3"/>
  <c r="K67" i="3"/>
  <c r="J67" i="3"/>
  <c r="R66" i="3"/>
  <c r="Q66" i="3"/>
  <c r="P66" i="3"/>
  <c r="O66" i="3"/>
  <c r="N66" i="3"/>
  <c r="M66" i="3"/>
  <c r="L66" i="3"/>
  <c r="K66" i="3"/>
  <c r="J66" i="3"/>
  <c r="R65" i="3"/>
  <c r="Q65" i="3"/>
  <c r="P65" i="3"/>
  <c r="O65" i="3"/>
  <c r="N65" i="3"/>
  <c r="M65" i="3"/>
  <c r="L65" i="3"/>
  <c r="K65" i="3"/>
  <c r="J65" i="3"/>
  <c r="R64" i="3"/>
  <c r="Q64" i="3"/>
  <c r="P64" i="3"/>
  <c r="O64" i="3"/>
  <c r="N64" i="3"/>
  <c r="M64" i="3"/>
  <c r="L64" i="3"/>
  <c r="K64" i="3"/>
  <c r="J64" i="3"/>
  <c r="R63" i="3"/>
  <c r="Q63" i="3"/>
  <c r="P63" i="3"/>
  <c r="O63" i="3"/>
  <c r="N63" i="3"/>
  <c r="M63" i="3"/>
  <c r="L63" i="3"/>
  <c r="K63" i="3"/>
  <c r="J63" i="3"/>
  <c r="R62" i="3"/>
  <c r="Q62" i="3"/>
  <c r="P62" i="3"/>
  <c r="O62" i="3"/>
  <c r="N62" i="3"/>
  <c r="M62" i="3"/>
  <c r="L62" i="3"/>
  <c r="K62" i="3"/>
  <c r="J62" i="3"/>
  <c r="R61" i="3"/>
  <c r="Q61" i="3"/>
  <c r="P61" i="3"/>
  <c r="O61" i="3"/>
  <c r="N61" i="3"/>
  <c r="M61" i="3"/>
  <c r="L61" i="3"/>
  <c r="K61" i="3"/>
  <c r="J61" i="3"/>
  <c r="R60" i="3"/>
  <c r="Q60" i="3"/>
  <c r="P60" i="3"/>
  <c r="O60" i="3"/>
  <c r="N60" i="3"/>
  <c r="M60" i="3"/>
  <c r="L60" i="3"/>
  <c r="K60" i="3"/>
  <c r="J60" i="3"/>
  <c r="R59" i="3"/>
  <c r="Q59" i="3"/>
  <c r="P59" i="3"/>
  <c r="O59" i="3"/>
  <c r="N59" i="3"/>
  <c r="M59" i="3"/>
  <c r="L59" i="3"/>
  <c r="K59" i="3"/>
  <c r="J59" i="3"/>
  <c r="R58" i="3"/>
  <c r="Q58" i="3"/>
  <c r="P58" i="3"/>
  <c r="O58" i="3"/>
  <c r="N58" i="3"/>
  <c r="M58" i="3"/>
  <c r="L58" i="3"/>
  <c r="K58" i="3"/>
  <c r="J58" i="3"/>
  <c r="R57" i="3"/>
  <c r="Q57" i="3"/>
  <c r="P57" i="3"/>
  <c r="O57" i="3"/>
  <c r="N57" i="3"/>
  <c r="M57" i="3"/>
  <c r="L57" i="3"/>
  <c r="K57" i="3"/>
  <c r="J57" i="3"/>
  <c r="R56" i="3"/>
  <c r="Q56" i="3"/>
  <c r="P56" i="3"/>
  <c r="O56" i="3"/>
  <c r="N56" i="3"/>
  <c r="M56" i="3"/>
  <c r="L56" i="3"/>
  <c r="K56" i="3"/>
  <c r="J56" i="3"/>
  <c r="R55" i="3"/>
  <c r="Q55" i="3"/>
  <c r="P55" i="3"/>
  <c r="O55" i="3"/>
  <c r="N55" i="3"/>
  <c r="M55" i="3"/>
  <c r="L55" i="3"/>
  <c r="K55" i="3"/>
  <c r="J55" i="3"/>
  <c r="R54" i="3"/>
  <c r="Q54" i="3"/>
  <c r="P54" i="3"/>
  <c r="O54" i="3"/>
  <c r="N54" i="3"/>
  <c r="M54" i="3"/>
  <c r="L54" i="3"/>
  <c r="K54" i="3"/>
  <c r="J54" i="3"/>
  <c r="R53" i="3"/>
  <c r="Q53" i="3"/>
  <c r="P53" i="3"/>
  <c r="O53" i="3"/>
  <c r="N53" i="3"/>
  <c r="M53" i="3"/>
  <c r="L53" i="3"/>
  <c r="K53" i="3"/>
  <c r="J53" i="3"/>
  <c r="R52" i="3"/>
  <c r="Q52" i="3"/>
  <c r="P52" i="3"/>
  <c r="O52" i="3"/>
  <c r="N52" i="3"/>
  <c r="M52" i="3"/>
  <c r="L52" i="3"/>
  <c r="K52" i="3"/>
  <c r="J52" i="3"/>
  <c r="R51" i="3"/>
  <c r="Q51" i="3"/>
  <c r="P51" i="3"/>
  <c r="O51" i="3"/>
  <c r="N51" i="3"/>
  <c r="M51" i="3"/>
  <c r="L51" i="3"/>
  <c r="K51" i="3"/>
  <c r="J51" i="3"/>
  <c r="R50" i="3"/>
  <c r="Q50" i="3"/>
  <c r="P50" i="3"/>
  <c r="O50" i="3"/>
  <c r="N50" i="3"/>
  <c r="M50" i="3"/>
  <c r="L50" i="3"/>
  <c r="K50" i="3"/>
  <c r="J50" i="3"/>
  <c r="R49" i="3"/>
  <c r="Q49" i="3"/>
  <c r="P49" i="3"/>
  <c r="O49" i="3"/>
  <c r="N49" i="3"/>
  <c r="M49" i="3"/>
  <c r="L49" i="3"/>
  <c r="K49" i="3"/>
  <c r="J49" i="3"/>
  <c r="R48" i="3"/>
  <c r="Q48" i="3"/>
  <c r="P48" i="3"/>
  <c r="O48" i="3"/>
  <c r="N48" i="3"/>
  <c r="M48" i="3"/>
  <c r="L48" i="3"/>
  <c r="K48" i="3"/>
  <c r="J48" i="3"/>
  <c r="R47" i="3"/>
  <c r="Q47" i="3"/>
  <c r="P47" i="3"/>
  <c r="O47" i="3"/>
  <c r="N47" i="3"/>
  <c r="M47" i="3"/>
  <c r="L47" i="3"/>
  <c r="K47" i="3"/>
  <c r="J47" i="3"/>
  <c r="R46" i="3"/>
  <c r="Q46" i="3"/>
  <c r="P46" i="3"/>
  <c r="O46" i="3"/>
  <c r="N46" i="3"/>
  <c r="M46" i="3"/>
  <c r="L46" i="3"/>
  <c r="K46" i="3"/>
  <c r="J46" i="3"/>
  <c r="R45" i="3"/>
  <c r="Q45" i="3"/>
  <c r="P45" i="3"/>
  <c r="O45" i="3"/>
  <c r="N45" i="3"/>
  <c r="M45" i="3"/>
  <c r="L45" i="3"/>
  <c r="K45" i="3"/>
  <c r="J45" i="3"/>
  <c r="R44" i="3"/>
  <c r="Q44" i="3"/>
  <c r="P44" i="3"/>
  <c r="O44" i="3"/>
  <c r="N44" i="3"/>
  <c r="M44" i="3"/>
  <c r="L44" i="3"/>
  <c r="K44" i="3"/>
  <c r="J44" i="3"/>
  <c r="R43" i="3"/>
  <c r="Q43" i="3"/>
  <c r="P43" i="3"/>
  <c r="O43" i="3"/>
  <c r="N43" i="3"/>
  <c r="M43" i="3"/>
  <c r="L43" i="3"/>
  <c r="K43" i="3"/>
  <c r="J43" i="3"/>
  <c r="R42" i="3"/>
  <c r="Q42" i="3"/>
  <c r="P42" i="3"/>
  <c r="O42" i="3"/>
  <c r="N42" i="3"/>
  <c r="M42" i="3"/>
  <c r="L42" i="3"/>
  <c r="K42" i="3"/>
  <c r="J42" i="3"/>
  <c r="R41" i="3"/>
  <c r="Q41" i="3"/>
  <c r="P41" i="3"/>
  <c r="O41" i="3"/>
  <c r="N41" i="3"/>
  <c r="M41" i="3"/>
  <c r="L41" i="3"/>
  <c r="K41" i="3"/>
  <c r="J41" i="3"/>
  <c r="R40" i="3"/>
  <c r="Q40" i="3"/>
  <c r="P40" i="3"/>
  <c r="O40" i="3"/>
  <c r="N40" i="3"/>
  <c r="M40" i="3"/>
  <c r="L40" i="3"/>
  <c r="K40" i="3"/>
  <c r="J40" i="3"/>
  <c r="R39" i="3"/>
  <c r="Q39" i="3"/>
  <c r="P39" i="3"/>
  <c r="O39" i="3"/>
  <c r="N39" i="3"/>
  <c r="M39" i="3"/>
  <c r="L39" i="3"/>
  <c r="K39" i="3"/>
  <c r="J39" i="3"/>
  <c r="R38" i="3"/>
  <c r="Q38" i="3"/>
  <c r="P38" i="3"/>
  <c r="O38" i="3"/>
  <c r="N38" i="3"/>
  <c r="M38" i="3"/>
  <c r="L38" i="3"/>
  <c r="K38" i="3"/>
  <c r="J38" i="3"/>
  <c r="R37" i="3"/>
  <c r="Q37" i="3"/>
  <c r="P37" i="3"/>
  <c r="O37" i="3"/>
  <c r="N37" i="3"/>
  <c r="M37" i="3"/>
  <c r="L37" i="3"/>
  <c r="K37" i="3"/>
  <c r="J37" i="3"/>
  <c r="R36" i="3"/>
  <c r="Q36" i="3"/>
  <c r="P36" i="3"/>
  <c r="O36" i="3"/>
  <c r="N36" i="3"/>
  <c r="M36" i="3"/>
  <c r="L36" i="3"/>
  <c r="K36" i="3"/>
  <c r="J36" i="3"/>
  <c r="R35" i="3"/>
  <c r="Q35" i="3"/>
  <c r="P35" i="3"/>
  <c r="O35" i="3"/>
  <c r="N35" i="3"/>
  <c r="M35" i="3"/>
  <c r="L35" i="3"/>
  <c r="K35" i="3"/>
  <c r="J35" i="3"/>
  <c r="R34" i="3"/>
  <c r="Q34" i="3"/>
  <c r="P34" i="3"/>
  <c r="O34" i="3"/>
  <c r="N34" i="3"/>
  <c r="M34" i="3"/>
  <c r="L34" i="3"/>
  <c r="K34" i="3"/>
  <c r="J34" i="3"/>
  <c r="R33" i="3"/>
  <c r="Q33" i="3"/>
  <c r="P33" i="3"/>
  <c r="O33" i="3"/>
  <c r="N33" i="3"/>
  <c r="M33" i="3"/>
  <c r="L33" i="3"/>
  <c r="K33" i="3"/>
  <c r="J33" i="3"/>
  <c r="R32" i="3"/>
  <c r="Q32" i="3"/>
  <c r="P32" i="3"/>
  <c r="O32" i="3"/>
  <c r="N32" i="3"/>
  <c r="M32" i="3"/>
  <c r="L32" i="3"/>
  <c r="K32" i="3"/>
  <c r="J32" i="3"/>
  <c r="R31" i="3"/>
  <c r="Q31" i="3"/>
  <c r="P31" i="3"/>
  <c r="O31" i="3"/>
  <c r="N31" i="3"/>
  <c r="M31" i="3"/>
  <c r="L31" i="3"/>
  <c r="K31" i="3"/>
  <c r="J31" i="3"/>
  <c r="R30" i="3"/>
  <c r="Q30" i="3"/>
  <c r="P30" i="3"/>
  <c r="O30" i="3"/>
  <c r="N30" i="3"/>
  <c r="M30" i="3"/>
  <c r="L30" i="3"/>
  <c r="K30" i="3"/>
  <c r="J30" i="3"/>
  <c r="R29" i="3"/>
  <c r="Q29" i="3"/>
  <c r="P29" i="3"/>
  <c r="O29" i="3"/>
  <c r="N29" i="3"/>
  <c r="M29" i="3"/>
  <c r="L29" i="3"/>
  <c r="K29" i="3"/>
  <c r="J29" i="3"/>
  <c r="R28" i="3"/>
  <c r="Q28" i="3"/>
  <c r="P28" i="3"/>
  <c r="O28" i="3"/>
  <c r="N28" i="3"/>
  <c r="M28" i="3"/>
  <c r="L28" i="3"/>
  <c r="K28" i="3"/>
  <c r="J28" i="3"/>
  <c r="R27" i="3"/>
  <c r="Q27" i="3"/>
  <c r="P27" i="3"/>
  <c r="O27" i="3"/>
  <c r="N27" i="3"/>
  <c r="M27" i="3"/>
  <c r="L27" i="3"/>
  <c r="K27" i="3"/>
  <c r="J27" i="3"/>
  <c r="R26" i="3"/>
  <c r="Q26" i="3"/>
  <c r="P26" i="3"/>
  <c r="O26" i="3"/>
  <c r="N26" i="3"/>
  <c r="M26" i="3"/>
  <c r="L26" i="3"/>
  <c r="K26" i="3"/>
  <c r="J26" i="3"/>
  <c r="R25" i="3"/>
  <c r="Q25" i="3"/>
  <c r="P25" i="3"/>
  <c r="O25" i="3"/>
  <c r="N25" i="3"/>
  <c r="M25" i="3"/>
  <c r="L25" i="3"/>
  <c r="K25" i="3"/>
  <c r="J25" i="3"/>
  <c r="R24" i="3"/>
  <c r="Q24" i="3"/>
  <c r="P24" i="3"/>
  <c r="O24" i="3"/>
  <c r="N24" i="3"/>
  <c r="M24" i="3"/>
  <c r="L24" i="3"/>
  <c r="K24" i="3"/>
  <c r="J24" i="3"/>
  <c r="R23" i="3"/>
  <c r="Q23" i="3"/>
  <c r="P23" i="3"/>
  <c r="O23" i="3"/>
  <c r="N23" i="3"/>
  <c r="M23" i="3"/>
  <c r="L23" i="3"/>
  <c r="K23" i="3"/>
  <c r="J23" i="3"/>
  <c r="R22" i="3"/>
  <c r="Q22" i="3"/>
  <c r="P22" i="3"/>
  <c r="O22" i="3"/>
  <c r="N22" i="3"/>
  <c r="M22" i="3"/>
  <c r="L22" i="3"/>
  <c r="K22" i="3"/>
  <c r="J22" i="3"/>
  <c r="R21" i="3"/>
  <c r="Q21" i="3"/>
  <c r="P21" i="3"/>
  <c r="O21" i="3"/>
  <c r="N21" i="3"/>
  <c r="M21" i="3"/>
  <c r="L21" i="3"/>
  <c r="K21" i="3"/>
  <c r="J21" i="3"/>
  <c r="R20" i="3"/>
  <c r="Q20" i="3"/>
  <c r="P20" i="3"/>
  <c r="O20" i="3"/>
  <c r="N20" i="3"/>
  <c r="M20" i="3"/>
  <c r="L20" i="3"/>
  <c r="K20" i="3"/>
  <c r="J20" i="3"/>
  <c r="R19" i="3"/>
  <c r="Q19" i="3"/>
  <c r="P19" i="3"/>
  <c r="O19" i="3"/>
  <c r="N19" i="3"/>
  <c r="M19" i="3"/>
  <c r="L19" i="3"/>
  <c r="K19" i="3"/>
  <c r="J19" i="3"/>
  <c r="R18" i="3"/>
  <c r="Q18" i="3"/>
  <c r="P18" i="3"/>
  <c r="O18" i="3"/>
  <c r="N18" i="3"/>
  <c r="M18" i="3"/>
  <c r="L18" i="3"/>
  <c r="K18" i="3"/>
  <c r="J18" i="3"/>
  <c r="R17" i="3"/>
  <c r="Q17" i="3"/>
  <c r="P17" i="3"/>
  <c r="O17" i="3"/>
  <c r="N17" i="3"/>
  <c r="M17" i="3"/>
  <c r="L17" i="3"/>
  <c r="K17" i="3"/>
  <c r="J17" i="3"/>
  <c r="R16" i="3"/>
  <c r="Q16" i="3"/>
  <c r="P16" i="3"/>
  <c r="O16" i="3"/>
  <c r="N16" i="3"/>
  <c r="M16" i="3"/>
  <c r="L16" i="3"/>
  <c r="K16" i="3"/>
  <c r="J16" i="3"/>
  <c r="R15" i="3"/>
  <c r="Q15" i="3"/>
  <c r="P15" i="3"/>
  <c r="O15" i="3"/>
  <c r="N15" i="3"/>
  <c r="M15" i="3"/>
  <c r="L15" i="3"/>
  <c r="K15" i="3"/>
  <c r="J15" i="3"/>
  <c r="R14" i="3"/>
  <c r="Q14" i="3"/>
  <c r="P14" i="3"/>
  <c r="O14" i="3"/>
  <c r="N14" i="3"/>
  <c r="M14" i="3"/>
  <c r="L14" i="3"/>
  <c r="K14" i="3"/>
  <c r="J14" i="3"/>
  <c r="R13" i="3"/>
  <c r="Q13" i="3"/>
  <c r="P13" i="3"/>
  <c r="O13" i="3"/>
  <c r="N13" i="3"/>
  <c r="M13" i="3"/>
  <c r="L13" i="3"/>
  <c r="K13" i="3"/>
  <c r="J13" i="3"/>
  <c r="R12" i="3"/>
  <c r="Q12" i="3"/>
  <c r="P12" i="3"/>
  <c r="O12" i="3"/>
  <c r="N12" i="3"/>
  <c r="M12" i="3"/>
  <c r="L12" i="3"/>
  <c r="K12" i="3"/>
  <c r="J12" i="3"/>
  <c r="R11" i="3"/>
  <c r="Q11" i="3"/>
  <c r="P11" i="3"/>
  <c r="O11" i="3"/>
  <c r="N11" i="3"/>
  <c r="M11" i="3"/>
  <c r="L11" i="3"/>
  <c r="K11" i="3"/>
  <c r="J11" i="3"/>
  <c r="J11" i="1"/>
  <c r="K227" i="1"/>
  <c r="J227" i="1"/>
  <c r="K226" i="1"/>
  <c r="J226" i="1"/>
  <c r="K225" i="1"/>
  <c r="J225" i="1"/>
  <c r="K224" i="1"/>
  <c r="J224" i="1"/>
  <c r="K223" i="1"/>
  <c r="J223" i="1"/>
  <c r="K222" i="1"/>
  <c r="J222" i="1"/>
  <c r="K221" i="1"/>
  <c r="J221" i="1"/>
  <c r="K220" i="1"/>
  <c r="J220" i="1"/>
  <c r="K219" i="1"/>
  <c r="J219" i="1"/>
  <c r="K218" i="1"/>
  <c r="J218" i="1"/>
  <c r="K217" i="1"/>
  <c r="J217" i="1"/>
  <c r="K216" i="1"/>
  <c r="J216" i="1"/>
  <c r="K215" i="1"/>
  <c r="J215" i="1"/>
  <c r="K214" i="1"/>
  <c r="J214"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44" i="1"/>
  <c r="J144" i="1"/>
  <c r="K143" i="1"/>
  <c r="J143" i="1"/>
  <c r="K142" i="1"/>
  <c r="J142" i="1"/>
  <c r="K141" i="1"/>
  <c r="J141" i="1"/>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K98" i="1"/>
  <c r="J98" i="1"/>
  <c r="K97" i="1"/>
  <c r="J97" i="1"/>
  <c r="K96" i="1"/>
  <c r="J96"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L11" i="1"/>
  <c r="R224" i="1"/>
  <c r="Q224" i="1"/>
  <c r="P224" i="1"/>
  <c r="O224" i="1"/>
  <c r="N224" i="1"/>
  <c r="M224" i="1"/>
  <c r="L224" i="1"/>
  <c r="R217" i="1"/>
  <c r="Q217" i="1"/>
  <c r="P217" i="1"/>
  <c r="O217" i="1"/>
  <c r="N217" i="1"/>
  <c r="M217" i="1"/>
  <c r="L217" i="1"/>
  <c r="J228" i="2"/>
  <c r="J220" i="2"/>
  <c r="J211" i="2"/>
  <c r="J203" i="2"/>
  <c r="J195" i="2"/>
  <c r="J187" i="2"/>
  <c r="J179" i="2"/>
  <c r="J171" i="2"/>
  <c r="J163" i="2"/>
  <c r="J155" i="2"/>
  <c r="J147" i="2"/>
  <c r="J139" i="2"/>
  <c r="J131" i="2"/>
  <c r="J123" i="2"/>
  <c r="J115" i="2"/>
  <c r="J107" i="2"/>
  <c r="J99" i="2"/>
  <c r="J91" i="2"/>
  <c r="J83" i="2"/>
  <c r="J75" i="2"/>
  <c r="J67" i="2"/>
  <c r="J59" i="2"/>
  <c r="J51" i="2"/>
  <c r="J43" i="2"/>
  <c r="J35" i="2"/>
  <c r="J27" i="2"/>
  <c r="J19" i="2"/>
  <c r="L210" i="1"/>
  <c r="L202" i="1"/>
  <c r="L194" i="1"/>
  <c r="L186" i="1"/>
  <c r="L178" i="1"/>
  <c r="L170" i="1"/>
  <c r="L162" i="1"/>
  <c r="L154" i="1"/>
  <c r="L146" i="1"/>
  <c r="L138" i="1"/>
  <c r="L130" i="1"/>
  <c r="L122" i="1"/>
  <c r="L114" i="1"/>
  <c r="L106" i="1"/>
  <c r="L98" i="1"/>
  <c r="L90" i="1"/>
  <c r="L82" i="1"/>
  <c r="L74" i="1"/>
  <c r="L66" i="1"/>
  <c r="L58" i="1"/>
  <c r="L50" i="1"/>
  <c r="L42" i="1"/>
  <c r="L34" i="1"/>
  <c r="L26" i="1"/>
  <c r="L18" i="1"/>
  <c r="L221" i="1"/>
  <c r="J221" i="2"/>
  <c r="J212" i="2"/>
  <c r="J204" i="2"/>
  <c r="J196" i="2"/>
  <c r="J188" i="2"/>
  <c r="J180" i="2"/>
  <c r="J172" i="2"/>
  <c r="J164" i="2"/>
  <c r="J156" i="2"/>
  <c r="J148" i="2"/>
  <c r="J140" i="2"/>
  <c r="J132" i="2"/>
  <c r="J124" i="2"/>
  <c r="J116" i="2"/>
  <c r="J108" i="2"/>
  <c r="J100" i="2"/>
  <c r="J92" i="2"/>
  <c r="J84" i="2"/>
  <c r="J76" i="2"/>
  <c r="J68" i="2"/>
  <c r="J60" i="2"/>
  <c r="J52" i="2"/>
  <c r="J44" i="2"/>
  <c r="J36" i="2"/>
  <c r="J28" i="2"/>
  <c r="J20" i="2"/>
  <c r="J12" i="2"/>
  <c r="L209" i="1"/>
  <c r="L201" i="1"/>
  <c r="L193" i="1"/>
  <c r="L185" i="1"/>
  <c r="L177" i="1"/>
  <c r="L169" i="1"/>
  <c r="L161" i="1"/>
  <c r="L153" i="1"/>
  <c r="L145" i="1"/>
  <c r="L137" i="1"/>
  <c r="L129" i="1"/>
  <c r="L121" i="1"/>
  <c r="L113" i="1"/>
  <c r="L105" i="1"/>
  <c r="L97" i="1"/>
  <c r="L89" i="1"/>
  <c r="L81" i="1"/>
  <c r="L73" i="1"/>
  <c r="L65" i="1"/>
  <c r="L57" i="1"/>
  <c r="L49" i="1"/>
  <c r="L41" i="1"/>
  <c r="L33" i="1"/>
  <c r="L25" i="1"/>
  <c r="L17" i="1"/>
  <c r="L222" i="1"/>
  <c r="L214" i="1"/>
  <c r="J222" i="2"/>
  <c r="J213" i="2"/>
  <c r="J205" i="2"/>
  <c r="J197" i="2"/>
  <c r="J189" i="2"/>
  <c r="J181" i="2"/>
  <c r="J173" i="2"/>
  <c r="J165" i="2"/>
  <c r="J157" i="2"/>
  <c r="J149" i="2"/>
  <c r="J141" i="2"/>
  <c r="J133" i="2"/>
  <c r="J125" i="2"/>
  <c r="J117" i="2"/>
  <c r="J109" i="2"/>
  <c r="J101" i="2"/>
  <c r="J93" i="2"/>
  <c r="J85" i="2"/>
  <c r="J77" i="2"/>
  <c r="J69" i="2"/>
  <c r="J61" i="2"/>
  <c r="J53" i="2"/>
  <c r="J45" i="2"/>
  <c r="J37" i="2"/>
  <c r="J29" i="2"/>
  <c r="J21" i="2"/>
  <c r="J13" i="2"/>
  <c r="L208" i="1"/>
  <c r="L200" i="1"/>
  <c r="L192" i="1"/>
  <c r="L184" i="1"/>
  <c r="L176" i="1"/>
  <c r="L168" i="1"/>
  <c r="L160" i="1"/>
  <c r="L152" i="1"/>
  <c r="L144" i="1"/>
  <c r="L136" i="1"/>
  <c r="L128" i="1"/>
  <c r="L120" i="1"/>
  <c r="L112" i="1"/>
  <c r="L104" i="1"/>
  <c r="L96" i="1"/>
  <c r="L88" i="1"/>
  <c r="L80" i="1"/>
  <c r="L72" i="1"/>
  <c r="L64" i="1"/>
  <c r="L56" i="1"/>
  <c r="L48" i="1"/>
  <c r="L40" i="1"/>
  <c r="L32" i="1"/>
  <c r="L24" i="1"/>
  <c r="L16" i="1"/>
  <c r="L223" i="1"/>
  <c r="L215" i="1"/>
  <c r="J223" i="2"/>
  <c r="J215" i="2"/>
  <c r="J206" i="2"/>
  <c r="J198" i="2"/>
  <c r="J190" i="2"/>
  <c r="J182" i="2"/>
  <c r="J174" i="2"/>
  <c r="J166" i="2"/>
  <c r="J158" i="2"/>
  <c r="J150" i="2"/>
  <c r="J142" i="2"/>
  <c r="J134" i="2"/>
  <c r="J126" i="2"/>
  <c r="J118" i="2"/>
  <c r="J110" i="2"/>
  <c r="J102" i="2"/>
  <c r="J94" i="2"/>
  <c r="J86" i="2"/>
  <c r="J78" i="2"/>
  <c r="J70" i="2"/>
  <c r="J62" i="2"/>
  <c r="J54" i="2"/>
  <c r="J46" i="2"/>
  <c r="J38" i="2"/>
  <c r="J30" i="2"/>
  <c r="J22" i="2"/>
  <c r="J14" i="2"/>
  <c r="L207" i="1"/>
  <c r="L199" i="1"/>
  <c r="L191" i="1"/>
  <c r="L183" i="1"/>
  <c r="L175" i="1"/>
  <c r="L167" i="1"/>
  <c r="L159" i="1"/>
  <c r="L151" i="1"/>
  <c r="L143" i="1"/>
  <c r="L135" i="1"/>
  <c r="L127" i="1"/>
  <c r="L119" i="1"/>
  <c r="L111" i="1"/>
  <c r="L103" i="1"/>
  <c r="L95" i="1"/>
  <c r="L87" i="1"/>
  <c r="L79" i="1"/>
  <c r="L71" i="1"/>
  <c r="L63" i="1"/>
  <c r="L55" i="1"/>
  <c r="L47" i="1"/>
  <c r="L39" i="1"/>
  <c r="L31" i="1"/>
  <c r="L23" i="1"/>
  <c r="L15" i="1"/>
  <c r="L216" i="1"/>
  <c r="J224" i="2"/>
  <c r="J216" i="2"/>
  <c r="J207" i="2"/>
  <c r="J199" i="2"/>
  <c r="J191" i="2"/>
  <c r="J183" i="2"/>
  <c r="J175" i="2"/>
  <c r="J167" i="2"/>
  <c r="J159" i="2"/>
  <c r="J151" i="2"/>
  <c r="J143" i="2"/>
  <c r="J135" i="2"/>
  <c r="J127" i="2"/>
  <c r="J119" i="2"/>
  <c r="J111" i="2"/>
  <c r="J103" i="2"/>
  <c r="J95" i="2"/>
  <c r="J87" i="2"/>
  <c r="J79" i="2"/>
  <c r="J71" i="2"/>
  <c r="J63" i="2"/>
  <c r="J55" i="2"/>
  <c r="J47" i="2"/>
  <c r="J39" i="2"/>
  <c r="J31" i="2"/>
  <c r="J23" i="2"/>
  <c r="J15" i="2"/>
  <c r="L206" i="1"/>
  <c r="L198" i="1"/>
  <c r="L190" i="1"/>
  <c r="L182" i="1"/>
  <c r="L174" i="1"/>
  <c r="L166" i="1"/>
  <c r="L158" i="1"/>
  <c r="L150" i="1"/>
  <c r="L142" i="1"/>
  <c r="L134" i="1"/>
  <c r="L126" i="1"/>
  <c r="L118" i="1"/>
  <c r="L110" i="1"/>
  <c r="L102" i="1"/>
  <c r="L94" i="1"/>
  <c r="L86" i="1"/>
  <c r="L78" i="1"/>
  <c r="L70" i="1"/>
  <c r="L62" i="1"/>
  <c r="L54" i="1"/>
  <c r="L46" i="1"/>
  <c r="L38" i="1"/>
  <c r="L30" i="1"/>
  <c r="L22" i="1"/>
  <c r="L14" i="1"/>
  <c r="L225" i="1"/>
  <c r="J226" i="2"/>
  <c r="J218" i="2"/>
  <c r="J209" i="2"/>
  <c r="J201" i="2"/>
  <c r="J193" i="2"/>
  <c r="J185" i="2"/>
  <c r="J177" i="2"/>
  <c r="J169" i="2"/>
  <c r="J161" i="2"/>
  <c r="J153" i="2"/>
  <c r="J145" i="2"/>
  <c r="J137" i="2"/>
  <c r="J129" i="2"/>
  <c r="J121" i="2"/>
  <c r="J113" i="2"/>
  <c r="J105" i="2"/>
  <c r="J97" i="2"/>
  <c r="J89" i="2"/>
  <c r="J81" i="2"/>
  <c r="J73" i="2"/>
  <c r="J65" i="2"/>
  <c r="J57" i="2"/>
  <c r="J49" i="2"/>
  <c r="J41" i="2"/>
  <c r="J33" i="2"/>
  <c r="J25" i="2"/>
  <c r="J17" i="2"/>
  <c r="L212" i="1"/>
  <c r="L204" i="1"/>
  <c r="L196" i="1"/>
  <c r="L188" i="1"/>
  <c r="L180" i="1"/>
  <c r="L172" i="1"/>
  <c r="L164" i="1"/>
  <c r="L156" i="1"/>
  <c r="L148" i="1"/>
  <c r="L140" i="1"/>
  <c r="L132" i="1"/>
  <c r="L124" i="1"/>
  <c r="L116" i="1"/>
  <c r="L108" i="1"/>
  <c r="L100" i="1"/>
  <c r="L92" i="1"/>
  <c r="L84" i="1"/>
  <c r="L76" i="1"/>
  <c r="L68" i="1"/>
  <c r="L60" i="1"/>
  <c r="L52" i="1"/>
  <c r="L44" i="1"/>
  <c r="L36" i="1"/>
  <c r="L28" i="1"/>
  <c r="L20" i="1"/>
  <c r="L12" i="1"/>
  <c r="L227" i="1"/>
  <c r="L219" i="1"/>
  <c r="J227" i="2"/>
  <c r="J219" i="2"/>
  <c r="J210" i="2"/>
  <c r="J202" i="2"/>
  <c r="J194" i="2"/>
  <c r="J186" i="2"/>
  <c r="J178" i="2"/>
  <c r="J170" i="2"/>
  <c r="J162" i="2"/>
  <c r="J154" i="2"/>
  <c r="J146" i="2"/>
  <c r="J138" i="2"/>
  <c r="J130" i="2"/>
  <c r="J122" i="2"/>
  <c r="J114" i="2"/>
  <c r="J106" i="2"/>
  <c r="J98" i="2"/>
  <c r="J90" i="2"/>
  <c r="J82" i="2"/>
  <c r="J74" i="2"/>
  <c r="J66" i="2"/>
  <c r="J58" i="2"/>
  <c r="J50" i="2"/>
  <c r="J42" i="2"/>
  <c r="J34" i="2"/>
  <c r="J26" i="2"/>
  <c r="J18" i="2"/>
  <c r="L211" i="1"/>
  <c r="L203" i="1"/>
  <c r="L195" i="1"/>
  <c r="L187" i="1"/>
  <c r="L179" i="1"/>
  <c r="L171" i="1"/>
  <c r="L163" i="1"/>
  <c r="L155" i="1"/>
  <c r="L147" i="1"/>
  <c r="L139" i="1"/>
  <c r="L131" i="1"/>
  <c r="L123" i="1"/>
  <c r="L115" i="1"/>
  <c r="L107" i="1"/>
  <c r="L99" i="1"/>
  <c r="L91" i="1"/>
  <c r="L83" i="1"/>
  <c r="L75" i="1"/>
  <c r="L67" i="1"/>
  <c r="L59" i="1"/>
  <c r="L51" i="1"/>
  <c r="L43" i="1"/>
  <c r="L35" i="1"/>
  <c r="L27" i="1"/>
  <c r="L19" i="1"/>
  <c r="L220" i="1"/>
  <c r="J168" i="2"/>
  <c r="J104" i="2"/>
  <c r="J40" i="2"/>
  <c r="L173" i="1"/>
  <c r="L109" i="1"/>
  <c r="L45" i="1"/>
  <c r="J144" i="2"/>
  <c r="J80" i="2"/>
  <c r="J176" i="2"/>
  <c r="J112" i="2"/>
  <c r="J48" i="2"/>
  <c r="L165" i="1"/>
  <c r="L101" i="1"/>
  <c r="L37" i="1"/>
  <c r="J16" i="2"/>
  <c r="L69" i="1"/>
  <c r="J184" i="2"/>
  <c r="J120" i="2"/>
  <c r="J56" i="2"/>
  <c r="L157" i="1"/>
  <c r="L93" i="1"/>
  <c r="L29" i="1"/>
  <c r="J208" i="2"/>
  <c r="J192" i="2"/>
  <c r="J128" i="2"/>
  <c r="J64" i="2"/>
  <c r="L149" i="1"/>
  <c r="L85" i="1"/>
  <c r="L21" i="1"/>
  <c r="L218" i="1"/>
  <c r="J200" i="2"/>
  <c r="J136" i="2"/>
  <c r="J72" i="2"/>
  <c r="L205" i="1"/>
  <c r="L141" i="1"/>
  <c r="L77" i="1"/>
  <c r="L13" i="1"/>
  <c r="L197" i="1"/>
  <c r="J217" i="2"/>
  <c r="J152" i="2"/>
  <c r="J88" i="2"/>
  <c r="J24" i="2"/>
  <c r="L189" i="1"/>
  <c r="L125" i="1"/>
  <c r="L61" i="1"/>
  <c r="L226" i="1"/>
  <c r="L133" i="1"/>
  <c r="J225" i="2"/>
  <c r="J160" i="2"/>
  <c r="J96" i="2"/>
  <c r="J32" i="2"/>
  <c r="L181" i="1"/>
  <c r="L117" i="1"/>
  <c r="L53" i="1"/>
  <c r="K221" i="2"/>
  <c r="K212" i="2"/>
  <c r="K204" i="2"/>
  <c r="K196" i="2"/>
  <c r="K188" i="2"/>
  <c r="K180" i="2"/>
  <c r="K172" i="2"/>
  <c r="K164" i="2"/>
  <c r="K156" i="2"/>
  <c r="K148" i="2"/>
  <c r="K140" i="2"/>
  <c r="K132" i="2"/>
  <c r="K124" i="2"/>
  <c r="K116" i="2"/>
  <c r="K108" i="2"/>
  <c r="K100" i="2"/>
  <c r="K92" i="2"/>
  <c r="K84" i="2"/>
  <c r="K76" i="2"/>
  <c r="K68" i="2"/>
  <c r="K60" i="2"/>
  <c r="K52" i="2"/>
  <c r="K44" i="2"/>
  <c r="K36" i="2"/>
  <c r="K28" i="2"/>
  <c r="K20" i="2"/>
  <c r="K12" i="2"/>
  <c r="M222" i="1"/>
  <c r="M214" i="1"/>
  <c r="K222" i="2"/>
  <c r="K213" i="2"/>
  <c r="K205" i="2"/>
  <c r="K197" i="2"/>
  <c r="K189" i="2"/>
  <c r="K181" i="2"/>
  <c r="K173" i="2"/>
  <c r="K165" i="2"/>
  <c r="K157" i="2"/>
  <c r="K149" i="2"/>
  <c r="K141" i="2"/>
  <c r="K133" i="2"/>
  <c r="K125" i="2"/>
  <c r="K117" i="2"/>
  <c r="K109" i="2"/>
  <c r="K101" i="2"/>
  <c r="K93" i="2"/>
  <c r="K85" i="2"/>
  <c r="K77" i="2"/>
  <c r="K69" i="2"/>
  <c r="K61" i="2"/>
  <c r="K53" i="2"/>
  <c r="K45" i="2"/>
  <c r="K37" i="2"/>
  <c r="K29" i="2"/>
  <c r="K21" i="2"/>
  <c r="K13" i="2"/>
  <c r="M223" i="1"/>
  <c r="M215" i="1"/>
  <c r="M211" i="1"/>
  <c r="M209" i="1"/>
  <c r="M207" i="1"/>
  <c r="M205" i="1"/>
  <c r="M203" i="1"/>
  <c r="M201" i="1"/>
  <c r="M199" i="1"/>
  <c r="M197" i="1"/>
  <c r="M195" i="1"/>
  <c r="M193" i="1"/>
  <c r="M191" i="1"/>
  <c r="M189" i="1"/>
  <c r="M187" i="1"/>
  <c r="M185" i="1"/>
  <c r="M183" i="1"/>
  <c r="M181" i="1"/>
  <c r="M179" i="1"/>
  <c r="M177" i="1"/>
  <c r="M175" i="1"/>
  <c r="M173" i="1"/>
  <c r="M171" i="1"/>
  <c r="M169" i="1"/>
  <c r="M167" i="1"/>
  <c r="M165" i="1"/>
  <c r="M163" i="1"/>
  <c r="M161" i="1"/>
  <c r="M159" i="1"/>
  <c r="M157" i="1"/>
  <c r="M155" i="1"/>
  <c r="M153" i="1"/>
  <c r="M151" i="1"/>
  <c r="M149" i="1"/>
  <c r="M147" i="1"/>
  <c r="M145" i="1"/>
  <c r="M143" i="1"/>
  <c r="M141" i="1"/>
  <c r="M139" i="1"/>
  <c r="M137" i="1"/>
  <c r="M135" i="1"/>
  <c r="M133" i="1"/>
  <c r="M131" i="1"/>
  <c r="M129" i="1"/>
  <c r="M127" i="1"/>
  <c r="M125" i="1"/>
  <c r="M123" i="1"/>
  <c r="M121" i="1"/>
  <c r="M119" i="1"/>
  <c r="M117" i="1"/>
  <c r="M115" i="1"/>
  <c r="M113" i="1"/>
  <c r="M111" i="1"/>
  <c r="M109" i="1"/>
  <c r="M107" i="1"/>
  <c r="M105" i="1"/>
  <c r="M103" i="1"/>
  <c r="M101" i="1"/>
  <c r="M99" i="1"/>
  <c r="M97" i="1"/>
  <c r="M95" i="1"/>
  <c r="M93" i="1"/>
  <c r="M91" i="1"/>
  <c r="M89" i="1"/>
  <c r="M87" i="1"/>
  <c r="M85" i="1"/>
  <c r="M83" i="1"/>
  <c r="M81" i="1"/>
  <c r="M79" i="1"/>
  <c r="M77" i="1"/>
  <c r="M75" i="1"/>
  <c r="M73" i="1"/>
  <c r="M71" i="1"/>
  <c r="M69" i="1"/>
  <c r="M67" i="1"/>
  <c r="M65" i="1"/>
  <c r="M63" i="1"/>
  <c r="M61" i="1"/>
  <c r="M59" i="1"/>
  <c r="M57" i="1"/>
  <c r="M55" i="1"/>
  <c r="M53" i="1"/>
  <c r="M51" i="1"/>
  <c r="M49" i="1"/>
  <c r="M47" i="1"/>
  <c r="M45" i="1"/>
  <c r="M43" i="1"/>
  <c r="M41" i="1"/>
  <c r="M39" i="1"/>
  <c r="M37" i="1"/>
  <c r="M35" i="1"/>
  <c r="M33" i="1"/>
  <c r="M31" i="1"/>
  <c r="M29" i="1"/>
  <c r="M27" i="1"/>
  <c r="M25" i="1"/>
  <c r="M23" i="1"/>
  <c r="M21" i="1"/>
  <c r="M19" i="1"/>
  <c r="M17" i="1"/>
  <c r="M15" i="1"/>
  <c r="M13" i="1"/>
  <c r="M11" i="1"/>
  <c r="K223" i="2"/>
  <c r="K215" i="2"/>
  <c r="K206" i="2"/>
  <c r="K198" i="2"/>
  <c r="K190" i="2"/>
  <c r="K182" i="2"/>
  <c r="K174" i="2"/>
  <c r="K166" i="2"/>
  <c r="K158" i="2"/>
  <c r="K150" i="2"/>
  <c r="K142" i="2"/>
  <c r="K134" i="2"/>
  <c r="K126" i="2"/>
  <c r="K118" i="2"/>
  <c r="K110" i="2"/>
  <c r="K102" i="2"/>
  <c r="K94" i="2"/>
  <c r="K86" i="2"/>
  <c r="K78" i="2"/>
  <c r="K70" i="2"/>
  <c r="K62" i="2"/>
  <c r="K54" i="2"/>
  <c r="K46" i="2"/>
  <c r="K38" i="2"/>
  <c r="K30" i="2"/>
  <c r="K22" i="2"/>
  <c r="K14" i="2"/>
  <c r="M216" i="1"/>
  <c r="K224" i="2"/>
  <c r="K216" i="2"/>
  <c r="K207" i="2"/>
  <c r="K199" i="2"/>
  <c r="K191" i="2"/>
  <c r="K183" i="2"/>
  <c r="K175" i="2"/>
  <c r="K167" i="2"/>
  <c r="K159" i="2"/>
  <c r="K151" i="2"/>
  <c r="K143" i="2"/>
  <c r="K135" i="2"/>
  <c r="K127" i="2"/>
  <c r="K119" i="2"/>
  <c r="K111" i="2"/>
  <c r="K103" i="2"/>
  <c r="K95" i="2"/>
  <c r="K87" i="2"/>
  <c r="K79" i="2"/>
  <c r="K71" i="2"/>
  <c r="K63" i="2"/>
  <c r="K55" i="2"/>
  <c r="K47" i="2"/>
  <c r="K39" i="2"/>
  <c r="K31" i="2"/>
  <c r="K23" i="2"/>
  <c r="K15" i="2"/>
  <c r="M225" i="1"/>
  <c r="K225" i="2"/>
  <c r="K217" i="2"/>
  <c r="K208" i="2"/>
  <c r="K200" i="2"/>
  <c r="K192" i="2"/>
  <c r="K184" i="2"/>
  <c r="K176" i="2"/>
  <c r="K168" i="2"/>
  <c r="K160" i="2"/>
  <c r="K152" i="2"/>
  <c r="K144" i="2"/>
  <c r="K136" i="2"/>
  <c r="K128" i="2"/>
  <c r="K120" i="2"/>
  <c r="K112" i="2"/>
  <c r="K104" i="2"/>
  <c r="K96" i="2"/>
  <c r="K88" i="2"/>
  <c r="K80" i="2"/>
  <c r="K72" i="2"/>
  <c r="K64" i="2"/>
  <c r="K56" i="2"/>
  <c r="K48" i="2"/>
  <c r="K40" i="2"/>
  <c r="K32" i="2"/>
  <c r="K24" i="2"/>
  <c r="K16" i="2"/>
  <c r="M226" i="1"/>
  <c r="M218" i="1"/>
  <c r="K227" i="2"/>
  <c r="K219" i="2"/>
  <c r="K210" i="2"/>
  <c r="K202" i="2"/>
  <c r="K194" i="2"/>
  <c r="K186" i="2"/>
  <c r="K178" i="2"/>
  <c r="K170" i="2"/>
  <c r="K162" i="2"/>
  <c r="K154" i="2"/>
  <c r="K146" i="2"/>
  <c r="K138" i="2"/>
  <c r="K130" i="2"/>
  <c r="K122" i="2"/>
  <c r="K114" i="2"/>
  <c r="K106" i="2"/>
  <c r="K98" i="2"/>
  <c r="K90" i="2"/>
  <c r="K82" i="2"/>
  <c r="K74" i="2"/>
  <c r="K66" i="2"/>
  <c r="K58" i="2"/>
  <c r="K50" i="2"/>
  <c r="K42" i="2"/>
  <c r="K34" i="2"/>
  <c r="K26" i="2"/>
  <c r="K18" i="2"/>
  <c r="M220" i="1"/>
  <c r="K228" i="2"/>
  <c r="K220" i="2"/>
  <c r="K211" i="2"/>
  <c r="K203" i="2"/>
  <c r="K195" i="2"/>
  <c r="K187" i="2"/>
  <c r="K179" i="2"/>
  <c r="K171" i="2"/>
  <c r="K163" i="2"/>
  <c r="K155" i="2"/>
  <c r="K147" i="2"/>
  <c r="K139" i="2"/>
  <c r="K131" i="2"/>
  <c r="K123" i="2"/>
  <c r="K115" i="2"/>
  <c r="K107" i="2"/>
  <c r="K99" i="2"/>
  <c r="K91" i="2"/>
  <c r="K83" i="2"/>
  <c r="K75" i="2"/>
  <c r="K67" i="2"/>
  <c r="K59" i="2"/>
  <c r="K51" i="2"/>
  <c r="K43" i="2"/>
  <c r="K35" i="2"/>
  <c r="K27" i="2"/>
  <c r="K19" i="2"/>
  <c r="M221" i="1"/>
  <c r="K177" i="2"/>
  <c r="K113" i="2"/>
  <c r="K49" i="2"/>
  <c r="M208" i="1"/>
  <c r="M192" i="1"/>
  <c r="M176" i="1"/>
  <c r="M160" i="1"/>
  <c r="M144" i="1"/>
  <c r="M128" i="1"/>
  <c r="M112" i="1"/>
  <c r="M96" i="1"/>
  <c r="M80" i="1"/>
  <c r="M64" i="1"/>
  <c r="M48" i="1"/>
  <c r="M32" i="1"/>
  <c r="M16" i="1"/>
  <c r="M54" i="1"/>
  <c r="K185" i="2"/>
  <c r="K121" i="2"/>
  <c r="K57" i="2"/>
  <c r="M206" i="1"/>
  <c r="M190" i="1"/>
  <c r="M174" i="1"/>
  <c r="M158" i="1"/>
  <c r="M142" i="1"/>
  <c r="M126" i="1"/>
  <c r="M110" i="1"/>
  <c r="M94" i="1"/>
  <c r="M78" i="1"/>
  <c r="M62" i="1"/>
  <c r="M46" i="1"/>
  <c r="M30" i="1"/>
  <c r="M14" i="1"/>
  <c r="M182" i="1"/>
  <c r="M86" i="1"/>
  <c r="K193" i="2"/>
  <c r="K129" i="2"/>
  <c r="K65" i="2"/>
  <c r="M219" i="1"/>
  <c r="M204" i="1"/>
  <c r="M188" i="1"/>
  <c r="M172" i="1"/>
  <c r="M156" i="1"/>
  <c r="M140" i="1"/>
  <c r="M124" i="1"/>
  <c r="M108" i="1"/>
  <c r="M92" i="1"/>
  <c r="M76" i="1"/>
  <c r="M60" i="1"/>
  <c r="M44" i="1"/>
  <c r="M28" i="1"/>
  <c r="M12" i="1"/>
  <c r="M227" i="1"/>
  <c r="M102" i="1"/>
  <c r="K201" i="2"/>
  <c r="K137" i="2"/>
  <c r="K73" i="2"/>
  <c r="M202" i="1"/>
  <c r="M186" i="1"/>
  <c r="M170" i="1"/>
  <c r="M154" i="1"/>
  <c r="M138" i="1"/>
  <c r="M122" i="1"/>
  <c r="M106" i="1"/>
  <c r="M90" i="1"/>
  <c r="M74" i="1"/>
  <c r="M58" i="1"/>
  <c r="M42" i="1"/>
  <c r="M26" i="1"/>
  <c r="K25" i="2"/>
  <c r="M166" i="1"/>
  <c r="M118" i="1"/>
  <c r="K209" i="2"/>
  <c r="K145" i="2"/>
  <c r="K81" i="2"/>
  <c r="K17" i="2"/>
  <c r="M200" i="1"/>
  <c r="M184" i="1"/>
  <c r="M168" i="1"/>
  <c r="M152" i="1"/>
  <c r="M136" i="1"/>
  <c r="M120" i="1"/>
  <c r="M104" i="1"/>
  <c r="M88" i="1"/>
  <c r="M72" i="1"/>
  <c r="M56" i="1"/>
  <c r="M40" i="1"/>
  <c r="M24" i="1"/>
  <c r="M134" i="1"/>
  <c r="M22" i="1"/>
  <c r="K226" i="2"/>
  <c r="K161" i="2"/>
  <c r="K97" i="2"/>
  <c r="K33" i="2"/>
  <c r="M212" i="1"/>
  <c r="M196" i="1"/>
  <c r="M180" i="1"/>
  <c r="M164" i="1"/>
  <c r="M148" i="1"/>
  <c r="M132" i="1"/>
  <c r="M116" i="1"/>
  <c r="M100" i="1"/>
  <c r="M84" i="1"/>
  <c r="M68" i="1"/>
  <c r="M52" i="1"/>
  <c r="M36" i="1"/>
  <c r="M20" i="1"/>
  <c r="M150" i="1"/>
  <c r="M38" i="1"/>
  <c r="K169" i="2"/>
  <c r="K105" i="2"/>
  <c r="K41" i="2"/>
  <c r="M210" i="1"/>
  <c r="M194" i="1"/>
  <c r="M178" i="1"/>
  <c r="M162" i="1"/>
  <c r="M146" i="1"/>
  <c r="M130" i="1"/>
  <c r="M114" i="1"/>
  <c r="M98" i="1"/>
  <c r="M82" i="1"/>
  <c r="M66" i="1"/>
  <c r="M50" i="1"/>
  <c r="M34" i="1"/>
  <c r="M18" i="1"/>
  <c r="K218" i="2"/>
  <c r="K153" i="2"/>
  <c r="K89" i="2"/>
  <c r="M198" i="1"/>
  <c r="M70" i="1"/>
  <c r="L222" i="2"/>
  <c r="L213" i="2"/>
  <c r="L205" i="2"/>
  <c r="L197" i="2"/>
  <c r="L189" i="2"/>
  <c r="L181" i="2"/>
  <c r="L173" i="2"/>
  <c r="L165" i="2"/>
  <c r="L157" i="2"/>
  <c r="L149" i="2"/>
  <c r="L141" i="2"/>
  <c r="L133" i="2"/>
  <c r="L125" i="2"/>
  <c r="L117" i="2"/>
  <c r="L109" i="2"/>
  <c r="L101" i="2"/>
  <c r="L93" i="2"/>
  <c r="L85" i="2"/>
  <c r="L77" i="2"/>
  <c r="L69" i="2"/>
  <c r="L61" i="2"/>
  <c r="L53" i="2"/>
  <c r="L45" i="2"/>
  <c r="L37" i="2"/>
  <c r="L29" i="2"/>
  <c r="L21" i="2"/>
  <c r="L13" i="2"/>
  <c r="N208" i="1"/>
  <c r="N200" i="1"/>
  <c r="N192" i="1"/>
  <c r="N184" i="1"/>
  <c r="N176" i="1"/>
  <c r="N168" i="1"/>
  <c r="N160" i="1"/>
  <c r="N152" i="1"/>
  <c r="N144" i="1"/>
  <c r="N136" i="1"/>
  <c r="N128" i="1"/>
  <c r="N120" i="1"/>
  <c r="N112" i="1"/>
  <c r="N104" i="1"/>
  <c r="N96" i="1"/>
  <c r="N88" i="1"/>
  <c r="N80" i="1"/>
  <c r="N72" i="1"/>
  <c r="N64" i="1"/>
  <c r="N56" i="1"/>
  <c r="N48" i="1"/>
  <c r="N40" i="1"/>
  <c r="N32" i="1"/>
  <c r="N24" i="1"/>
  <c r="N16" i="1"/>
  <c r="N223" i="1"/>
  <c r="N215" i="1"/>
  <c r="L223" i="2"/>
  <c r="L215" i="2"/>
  <c r="L206" i="2"/>
  <c r="L198" i="2"/>
  <c r="L190" i="2"/>
  <c r="L182" i="2"/>
  <c r="L174" i="2"/>
  <c r="L166" i="2"/>
  <c r="L158" i="2"/>
  <c r="L150" i="2"/>
  <c r="L142" i="2"/>
  <c r="L134" i="2"/>
  <c r="L126" i="2"/>
  <c r="L118" i="2"/>
  <c r="L110" i="2"/>
  <c r="L102" i="2"/>
  <c r="L94" i="2"/>
  <c r="L86" i="2"/>
  <c r="L78" i="2"/>
  <c r="L70" i="2"/>
  <c r="L62" i="2"/>
  <c r="L54" i="2"/>
  <c r="L46" i="2"/>
  <c r="L38" i="2"/>
  <c r="L30" i="2"/>
  <c r="L22" i="2"/>
  <c r="L14" i="2"/>
  <c r="N207" i="1"/>
  <c r="N199" i="1"/>
  <c r="N191" i="1"/>
  <c r="N183" i="1"/>
  <c r="N175" i="1"/>
  <c r="N167" i="1"/>
  <c r="N159" i="1"/>
  <c r="N151" i="1"/>
  <c r="N143" i="1"/>
  <c r="N135" i="1"/>
  <c r="N127" i="1"/>
  <c r="N119" i="1"/>
  <c r="N111" i="1"/>
  <c r="N103" i="1"/>
  <c r="N95" i="1"/>
  <c r="N87" i="1"/>
  <c r="N79" i="1"/>
  <c r="N71" i="1"/>
  <c r="N63" i="1"/>
  <c r="N55" i="1"/>
  <c r="N47" i="1"/>
  <c r="N39" i="1"/>
  <c r="N31" i="1"/>
  <c r="N23" i="1"/>
  <c r="N15" i="1"/>
  <c r="N216" i="1"/>
  <c r="L224" i="2"/>
  <c r="L216" i="2"/>
  <c r="L207" i="2"/>
  <c r="L199" i="2"/>
  <c r="L191" i="2"/>
  <c r="L183" i="2"/>
  <c r="L175" i="2"/>
  <c r="L167" i="2"/>
  <c r="L159" i="2"/>
  <c r="L151" i="2"/>
  <c r="L143" i="2"/>
  <c r="L135" i="2"/>
  <c r="L127" i="2"/>
  <c r="L119" i="2"/>
  <c r="L111" i="2"/>
  <c r="L103" i="2"/>
  <c r="L95" i="2"/>
  <c r="L87" i="2"/>
  <c r="L79" i="2"/>
  <c r="L71" i="2"/>
  <c r="L63" i="2"/>
  <c r="L55" i="2"/>
  <c r="L47" i="2"/>
  <c r="L39" i="2"/>
  <c r="L31" i="2"/>
  <c r="L23" i="2"/>
  <c r="L15" i="2"/>
  <c r="N206" i="1"/>
  <c r="N198" i="1"/>
  <c r="N190" i="1"/>
  <c r="N182" i="1"/>
  <c r="N174" i="1"/>
  <c r="N166" i="1"/>
  <c r="N158" i="1"/>
  <c r="N150" i="1"/>
  <c r="N142" i="1"/>
  <c r="N134" i="1"/>
  <c r="N126" i="1"/>
  <c r="N118" i="1"/>
  <c r="N110" i="1"/>
  <c r="N102" i="1"/>
  <c r="N94" i="1"/>
  <c r="N86" i="1"/>
  <c r="N78" i="1"/>
  <c r="N70" i="1"/>
  <c r="N62" i="1"/>
  <c r="N54" i="1"/>
  <c r="N46" i="1"/>
  <c r="N38" i="1"/>
  <c r="N30" i="1"/>
  <c r="N22" i="1"/>
  <c r="N14" i="1"/>
  <c r="N225" i="1"/>
  <c r="L225" i="2"/>
  <c r="L217" i="2"/>
  <c r="L208" i="2"/>
  <c r="L200" i="2"/>
  <c r="L192" i="2"/>
  <c r="L184" i="2"/>
  <c r="L176" i="2"/>
  <c r="L168" i="2"/>
  <c r="L160" i="2"/>
  <c r="L152" i="2"/>
  <c r="L144" i="2"/>
  <c r="L136" i="2"/>
  <c r="L128" i="2"/>
  <c r="L120" i="2"/>
  <c r="L112" i="2"/>
  <c r="L104" i="2"/>
  <c r="L96" i="2"/>
  <c r="L88" i="2"/>
  <c r="L80" i="2"/>
  <c r="L72" i="2"/>
  <c r="L64" i="2"/>
  <c r="L56" i="2"/>
  <c r="L48" i="2"/>
  <c r="L40" i="2"/>
  <c r="L32" i="2"/>
  <c r="L24" i="2"/>
  <c r="L16" i="2"/>
  <c r="N205" i="1"/>
  <c r="N197" i="1"/>
  <c r="N189" i="1"/>
  <c r="N181" i="1"/>
  <c r="N173" i="1"/>
  <c r="N165" i="1"/>
  <c r="N157" i="1"/>
  <c r="N149" i="1"/>
  <c r="N141" i="1"/>
  <c r="N133" i="1"/>
  <c r="N125" i="1"/>
  <c r="N117" i="1"/>
  <c r="N109" i="1"/>
  <c r="N101" i="1"/>
  <c r="N93" i="1"/>
  <c r="N85" i="1"/>
  <c r="N77" i="1"/>
  <c r="N69" i="1"/>
  <c r="N61" i="1"/>
  <c r="N53" i="1"/>
  <c r="N45" i="1"/>
  <c r="N37" i="1"/>
  <c r="N29" i="1"/>
  <c r="N21" i="1"/>
  <c r="N13" i="1"/>
  <c r="N226" i="1"/>
  <c r="N218" i="1"/>
  <c r="L226" i="2"/>
  <c r="L218" i="2"/>
  <c r="L209" i="2"/>
  <c r="L201" i="2"/>
  <c r="L193" i="2"/>
  <c r="L185" i="2"/>
  <c r="L177" i="2"/>
  <c r="L169" i="2"/>
  <c r="L161" i="2"/>
  <c r="L153" i="2"/>
  <c r="L145" i="2"/>
  <c r="L137" i="2"/>
  <c r="L129" i="2"/>
  <c r="L121" i="2"/>
  <c r="L113" i="2"/>
  <c r="L105" i="2"/>
  <c r="L97" i="2"/>
  <c r="L89" i="2"/>
  <c r="L81" i="2"/>
  <c r="L73" i="2"/>
  <c r="L65" i="2"/>
  <c r="L57" i="2"/>
  <c r="L49" i="2"/>
  <c r="L41" i="2"/>
  <c r="L33" i="2"/>
  <c r="L25" i="2"/>
  <c r="L17" i="2"/>
  <c r="N212" i="1"/>
  <c r="N204" i="1"/>
  <c r="N196" i="1"/>
  <c r="N188" i="1"/>
  <c r="N180" i="1"/>
  <c r="N172" i="1"/>
  <c r="N164" i="1"/>
  <c r="N156" i="1"/>
  <c r="N148" i="1"/>
  <c r="N140" i="1"/>
  <c r="N132" i="1"/>
  <c r="N124" i="1"/>
  <c r="N116" i="1"/>
  <c r="N108" i="1"/>
  <c r="N100" i="1"/>
  <c r="N92" i="1"/>
  <c r="N84" i="1"/>
  <c r="N76" i="1"/>
  <c r="N68" i="1"/>
  <c r="N60" i="1"/>
  <c r="N52" i="1"/>
  <c r="N44" i="1"/>
  <c r="N36" i="1"/>
  <c r="N28" i="1"/>
  <c r="N20" i="1"/>
  <c r="N12" i="1"/>
  <c r="N227" i="1"/>
  <c r="N219" i="1"/>
  <c r="L228" i="2"/>
  <c r="L220" i="2"/>
  <c r="L211" i="2"/>
  <c r="L203" i="2"/>
  <c r="L195" i="2"/>
  <c r="L187" i="2"/>
  <c r="L179" i="2"/>
  <c r="L171" i="2"/>
  <c r="L163" i="2"/>
  <c r="L155" i="2"/>
  <c r="L147" i="2"/>
  <c r="L139" i="2"/>
  <c r="L131" i="2"/>
  <c r="L123" i="2"/>
  <c r="L115" i="2"/>
  <c r="L107" i="2"/>
  <c r="L99" i="2"/>
  <c r="L91" i="2"/>
  <c r="L83" i="2"/>
  <c r="L75" i="2"/>
  <c r="L67" i="2"/>
  <c r="L59" i="2"/>
  <c r="L51" i="2"/>
  <c r="L43" i="2"/>
  <c r="L35" i="2"/>
  <c r="L27" i="2"/>
  <c r="L19" i="2"/>
  <c r="N210" i="1"/>
  <c r="N202" i="1"/>
  <c r="N194" i="1"/>
  <c r="N186" i="1"/>
  <c r="N178" i="1"/>
  <c r="N170" i="1"/>
  <c r="N162" i="1"/>
  <c r="N154" i="1"/>
  <c r="N146" i="1"/>
  <c r="N138" i="1"/>
  <c r="N130" i="1"/>
  <c r="N122" i="1"/>
  <c r="N114" i="1"/>
  <c r="N106" i="1"/>
  <c r="N98" i="1"/>
  <c r="N90" i="1"/>
  <c r="N82" i="1"/>
  <c r="N74" i="1"/>
  <c r="N66" i="1"/>
  <c r="N58" i="1"/>
  <c r="N50" i="1"/>
  <c r="N42" i="1"/>
  <c r="N34" i="1"/>
  <c r="N26" i="1"/>
  <c r="N18" i="1"/>
  <c r="N221" i="1"/>
  <c r="L221" i="2"/>
  <c r="L212" i="2"/>
  <c r="L204" i="2"/>
  <c r="L196" i="2"/>
  <c r="L188" i="2"/>
  <c r="L180" i="2"/>
  <c r="L172" i="2"/>
  <c r="L164" i="2"/>
  <c r="L156" i="2"/>
  <c r="L148" i="2"/>
  <c r="L140" i="2"/>
  <c r="L132" i="2"/>
  <c r="L124" i="2"/>
  <c r="L116" i="2"/>
  <c r="L108" i="2"/>
  <c r="L100" i="2"/>
  <c r="L92" i="2"/>
  <c r="L84" i="2"/>
  <c r="L76" i="2"/>
  <c r="L68" i="2"/>
  <c r="L60" i="2"/>
  <c r="L52" i="2"/>
  <c r="L44" i="2"/>
  <c r="L36" i="2"/>
  <c r="L28" i="2"/>
  <c r="L20" i="2"/>
  <c r="L12" i="2"/>
  <c r="N209" i="1"/>
  <c r="N201" i="1"/>
  <c r="N193" i="1"/>
  <c r="N185" i="1"/>
  <c r="N177" i="1"/>
  <c r="N169" i="1"/>
  <c r="N161" i="1"/>
  <c r="N153" i="1"/>
  <c r="N145" i="1"/>
  <c r="N137" i="1"/>
  <c r="N129" i="1"/>
  <c r="N121" i="1"/>
  <c r="N113" i="1"/>
  <c r="N105" i="1"/>
  <c r="N97" i="1"/>
  <c r="N89" i="1"/>
  <c r="N81" i="1"/>
  <c r="N73" i="1"/>
  <c r="N65" i="1"/>
  <c r="N57" i="1"/>
  <c r="N49" i="1"/>
  <c r="N41" i="1"/>
  <c r="N33" i="1"/>
  <c r="N25" i="1"/>
  <c r="N17" i="1"/>
  <c r="N222" i="1"/>
  <c r="N214" i="1"/>
  <c r="L186" i="2"/>
  <c r="L122" i="2"/>
  <c r="L58" i="2"/>
  <c r="N163" i="1"/>
  <c r="N99" i="1"/>
  <c r="N35" i="1"/>
  <c r="L194" i="2"/>
  <c r="L130" i="2"/>
  <c r="L66" i="2"/>
  <c r="N155" i="1"/>
  <c r="N91" i="1"/>
  <c r="N27" i="1"/>
  <c r="N220" i="1"/>
  <c r="N59" i="1"/>
  <c r="L202" i="2"/>
  <c r="L138" i="2"/>
  <c r="L74" i="2"/>
  <c r="N211" i="1"/>
  <c r="N147" i="1"/>
  <c r="N83" i="1"/>
  <c r="N19" i="1"/>
  <c r="L210" i="2"/>
  <c r="L146" i="2"/>
  <c r="L82" i="2"/>
  <c r="L18" i="2"/>
  <c r="N203" i="1"/>
  <c r="N139" i="1"/>
  <c r="N75" i="1"/>
  <c r="N11" i="1"/>
  <c r="L227" i="2"/>
  <c r="L162" i="2"/>
  <c r="L98" i="2"/>
  <c r="N187" i="1"/>
  <c r="L219" i="2"/>
  <c r="L154" i="2"/>
  <c r="L90" i="2"/>
  <c r="L26" i="2"/>
  <c r="N195" i="1"/>
  <c r="N131" i="1"/>
  <c r="N67" i="1"/>
  <c r="L34" i="2"/>
  <c r="L170" i="2"/>
  <c r="L106" i="2"/>
  <c r="L42" i="2"/>
  <c r="N179" i="1"/>
  <c r="N115" i="1"/>
  <c r="N51" i="1"/>
  <c r="L178" i="2"/>
  <c r="L114" i="2"/>
  <c r="L50" i="2"/>
  <c r="N171" i="1"/>
  <c r="N107" i="1"/>
  <c r="N43" i="1"/>
  <c r="N123" i="1"/>
  <c r="M223" i="2"/>
  <c r="M215" i="2"/>
  <c r="M206" i="2"/>
  <c r="M198" i="2"/>
  <c r="M190" i="2"/>
  <c r="M182" i="2"/>
  <c r="M174" i="2"/>
  <c r="M166" i="2"/>
  <c r="M158" i="2"/>
  <c r="M150" i="2"/>
  <c r="M142" i="2"/>
  <c r="M134" i="2"/>
  <c r="M126" i="2"/>
  <c r="M118" i="2"/>
  <c r="M110" i="2"/>
  <c r="M102" i="2"/>
  <c r="M94" i="2"/>
  <c r="M86" i="2"/>
  <c r="M78" i="2"/>
  <c r="M70" i="2"/>
  <c r="M62" i="2"/>
  <c r="M54" i="2"/>
  <c r="M46" i="2"/>
  <c r="M38" i="2"/>
  <c r="M30" i="2"/>
  <c r="M22" i="2"/>
  <c r="M14" i="2"/>
  <c r="O216" i="1"/>
  <c r="O211" i="1"/>
  <c r="O209" i="1"/>
  <c r="O207" i="1"/>
  <c r="O205" i="1"/>
  <c r="O203" i="1"/>
  <c r="O201" i="1"/>
  <c r="O199" i="1"/>
  <c r="O197" i="1"/>
  <c r="O195" i="1"/>
  <c r="O193" i="1"/>
  <c r="O191" i="1"/>
  <c r="O189" i="1"/>
  <c r="O187" i="1"/>
  <c r="O185" i="1"/>
  <c r="O183" i="1"/>
  <c r="O181" i="1"/>
  <c r="O179" i="1"/>
  <c r="O177" i="1"/>
  <c r="O175" i="1"/>
  <c r="O173" i="1"/>
  <c r="O171" i="1"/>
  <c r="O169" i="1"/>
  <c r="O167" i="1"/>
  <c r="O165" i="1"/>
  <c r="O163" i="1"/>
  <c r="O161" i="1"/>
  <c r="O159" i="1"/>
  <c r="O157" i="1"/>
  <c r="O155" i="1"/>
  <c r="O153" i="1"/>
  <c r="O151" i="1"/>
  <c r="O149" i="1"/>
  <c r="O147" i="1"/>
  <c r="O145" i="1"/>
  <c r="O143" i="1"/>
  <c r="O141" i="1"/>
  <c r="O139" i="1"/>
  <c r="O137" i="1"/>
  <c r="O135" i="1"/>
  <c r="O133" i="1"/>
  <c r="O131" i="1"/>
  <c r="O129" i="1"/>
  <c r="O127" i="1"/>
  <c r="O125" i="1"/>
  <c r="O123" i="1"/>
  <c r="O121" i="1"/>
  <c r="O119" i="1"/>
  <c r="O117" i="1"/>
  <c r="O115" i="1"/>
  <c r="O113" i="1"/>
  <c r="O111" i="1"/>
  <c r="O109" i="1"/>
  <c r="O107" i="1"/>
  <c r="O105" i="1"/>
  <c r="O103" i="1"/>
  <c r="O101" i="1"/>
  <c r="O99" i="1"/>
  <c r="O97" i="1"/>
  <c r="O95" i="1"/>
  <c r="O93" i="1"/>
  <c r="O91" i="1"/>
  <c r="O89" i="1"/>
  <c r="O87" i="1"/>
  <c r="O85" i="1"/>
  <c r="O83" i="1"/>
  <c r="O81" i="1"/>
  <c r="O79" i="1"/>
  <c r="O77" i="1"/>
  <c r="O75" i="1"/>
  <c r="O73" i="1"/>
  <c r="O71" i="1"/>
  <c r="O69" i="1"/>
  <c r="O67" i="1"/>
  <c r="O65" i="1"/>
  <c r="O63" i="1"/>
  <c r="O61" i="1"/>
  <c r="O59" i="1"/>
  <c r="O57" i="1"/>
  <c r="O55" i="1"/>
  <c r="O53" i="1"/>
  <c r="O51" i="1"/>
  <c r="O49" i="1"/>
  <c r="O47" i="1"/>
  <c r="O45" i="1"/>
  <c r="O43" i="1"/>
  <c r="O41" i="1"/>
  <c r="O39" i="1"/>
  <c r="O37" i="1"/>
  <c r="O35" i="1"/>
  <c r="O33" i="1"/>
  <c r="O31" i="1"/>
  <c r="O29" i="1"/>
  <c r="O27" i="1"/>
  <c r="O25" i="1"/>
  <c r="O23" i="1"/>
  <c r="O21" i="1"/>
  <c r="O19" i="1"/>
  <c r="O17" i="1"/>
  <c r="O15" i="1"/>
  <c r="O13" i="1"/>
  <c r="O11" i="1"/>
  <c r="M224" i="2"/>
  <c r="M216" i="2"/>
  <c r="M207" i="2"/>
  <c r="M199" i="2"/>
  <c r="M191" i="2"/>
  <c r="M183" i="2"/>
  <c r="M175" i="2"/>
  <c r="M167" i="2"/>
  <c r="M159" i="2"/>
  <c r="M151" i="2"/>
  <c r="M143" i="2"/>
  <c r="M135" i="2"/>
  <c r="M127" i="2"/>
  <c r="M119" i="2"/>
  <c r="M111" i="2"/>
  <c r="M103" i="2"/>
  <c r="M95" i="2"/>
  <c r="M87" i="2"/>
  <c r="M79" i="2"/>
  <c r="M71" i="2"/>
  <c r="M63" i="2"/>
  <c r="M55" i="2"/>
  <c r="M47" i="2"/>
  <c r="M39" i="2"/>
  <c r="M31" i="2"/>
  <c r="M23" i="2"/>
  <c r="M15" i="2"/>
  <c r="O225" i="1"/>
  <c r="M225" i="2"/>
  <c r="M217" i="2"/>
  <c r="M208" i="2"/>
  <c r="M200" i="2"/>
  <c r="M192" i="2"/>
  <c r="M184" i="2"/>
  <c r="M176" i="2"/>
  <c r="M168" i="2"/>
  <c r="M160" i="2"/>
  <c r="M152" i="2"/>
  <c r="M144" i="2"/>
  <c r="M136" i="2"/>
  <c r="M128" i="2"/>
  <c r="M120" i="2"/>
  <c r="M112" i="2"/>
  <c r="M104" i="2"/>
  <c r="M96" i="2"/>
  <c r="M88" i="2"/>
  <c r="M80" i="2"/>
  <c r="M72" i="2"/>
  <c r="M64" i="2"/>
  <c r="M56" i="2"/>
  <c r="M48" i="2"/>
  <c r="M40" i="2"/>
  <c r="M32" i="2"/>
  <c r="M24" i="2"/>
  <c r="M16" i="2"/>
  <c r="O226" i="1"/>
  <c r="O218" i="1"/>
  <c r="M226" i="2"/>
  <c r="M218" i="2"/>
  <c r="M209" i="2"/>
  <c r="M201" i="2"/>
  <c r="M193" i="2"/>
  <c r="M185" i="2"/>
  <c r="M177" i="2"/>
  <c r="M169" i="2"/>
  <c r="M161" i="2"/>
  <c r="M153" i="2"/>
  <c r="M145" i="2"/>
  <c r="M137" i="2"/>
  <c r="M129" i="2"/>
  <c r="M121" i="2"/>
  <c r="M113" i="2"/>
  <c r="M105" i="2"/>
  <c r="M97" i="2"/>
  <c r="M89" i="2"/>
  <c r="M81" i="2"/>
  <c r="M73" i="2"/>
  <c r="M65" i="2"/>
  <c r="M57" i="2"/>
  <c r="M49" i="2"/>
  <c r="M41" i="2"/>
  <c r="M33" i="2"/>
  <c r="M25" i="2"/>
  <c r="M17" i="2"/>
  <c r="O227" i="1"/>
  <c r="O219" i="1"/>
  <c r="M227" i="2"/>
  <c r="M219" i="2"/>
  <c r="M210" i="2"/>
  <c r="M202" i="2"/>
  <c r="M194" i="2"/>
  <c r="M186" i="2"/>
  <c r="M178" i="2"/>
  <c r="M170" i="2"/>
  <c r="M162" i="2"/>
  <c r="M154" i="2"/>
  <c r="M146" i="2"/>
  <c r="M138" i="2"/>
  <c r="M130" i="2"/>
  <c r="M122" i="2"/>
  <c r="M114" i="2"/>
  <c r="M106" i="2"/>
  <c r="M98" i="2"/>
  <c r="M90" i="2"/>
  <c r="M82" i="2"/>
  <c r="M74" i="2"/>
  <c r="M66" i="2"/>
  <c r="M58" i="2"/>
  <c r="M50" i="2"/>
  <c r="M42" i="2"/>
  <c r="M34" i="2"/>
  <c r="M26" i="2"/>
  <c r="M18" i="2"/>
  <c r="O220" i="1"/>
  <c r="O212" i="1"/>
  <c r="O210" i="1"/>
  <c r="O208" i="1"/>
  <c r="O206" i="1"/>
  <c r="O204" i="1"/>
  <c r="O202" i="1"/>
  <c r="O200" i="1"/>
  <c r="O198" i="1"/>
  <c r="O196" i="1"/>
  <c r="O194" i="1"/>
  <c r="O192" i="1"/>
  <c r="O190" i="1"/>
  <c r="O188" i="1"/>
  <c r="O186" i="1"/>
  <c r="O184" i="1"/>
  <c r="O182" i="1"/>
  <c r="O180" i="1"/>
  <c r="O178" i="1"/>
  <c r="O176" i="1"/>
  <c r="O174" i="1"/>
  <c r="O172" i="1"/>
  <c r="O170" i="1"/>
  <c r="O168" i="1"/>
  <c r="O166" i="1"/>
  <c r="O164" i="1"/>
  <c r="O162" i="1"/>
  <c r="O160" i="1"/>
  <c r="O158" i="1"/>
  <c r="O156" i="1"/>
  <c r="O154" i="1"/>
  <c r="O152" i="1"/>
  <c r="O150" i="1"/>
  <c r="O148" i="1"/>
  <c r="O146" i="1"/>
  <c r="O144" i="1"/>
  <c r="O142" i="1"/>
  <c r="O140" i="1"/>
  <c r="O138" i="1"/>
  <c r="O136" i="1"/>
  <c r="O134" i="1"/>
  <c r="O132" i="1"/>
  <c r="O130" i="1"/>
  <c r="O128" i="1"/>
  <c r="O126" i="1"/>
  <c r="O124" i="1"/>
  <c r="O122" i="1"/>
  <c r="O120" i="1"/>
  <c r="O118" i="1"/>
  <c r="O116" i="1"/>
  <c r="O114" i="1"/>
  <c r="O112" i="1"/>
  <c r="O110" i="1"/>
  <c r="O108" i="1"/>
  <c r="O106" i="1"/>
  <c r="O104" i="1"/>
  <c r="O102" i="1"/>
  <c r="O100" i="1"/>
  <c r="O98" i="1"/>
  <c r="O96" i="1"/>
  <c r="O94" i="1"/>
  <c r="O92" i="1"/>
  <c r="O90" i="1"/>
  <c r="O88" i="1"/>
  <c r="O86" i="1"/>
  <c r="O84" i="1"/>
  <c r="O82" i="1"/>
  <c r="O80" i="1"/>
  <c r="O78" i="1"/>
  <c r="O76" i="1"/>
  <c r="O74" i="1"/>
  <c r="O72" i="1"/>
  <c r="O70" i="1"/>
  <c r="O68" i="1"/>
  <c r="O66" i="1"/>
  <c r="O64" i="1"/>
  <c r="O62" i="1"/>
  <c r="O60" i="1"/>
  <c r="O58" i="1"/>
  <c r="O56" i="1"/>
  <c r="O54" i="1"/>
  <c r="O52" i="1"/>
  <c r="O50" i="1"/>
  <c r="O48" i="1"/>
  <c r="O46" i="1"/>
  <c r="O44" i="1"/>
  <c r="O42" i="1"/>
  <c r="O40" i="1"/>
  <c r="O38" i="1"/>
  <c r="O36" i="1"/>
  <c r="O34" i="1"/>
  <c r="O32" i="1"/>
  <c r="O30" i="1"/>
  <c r="O28" i="1"/>
  <c r="O26" i="1"/>
  <c r="O24" i="1"/>
  <c r="O22" i="1"/>
  <c r="O20" i="1"/>
  <c r="O18" i="1"/>
  <c r="O16" i="1"/>
  <c r="O14" i="1"/>
  <c r="O12" i="1"/>
  <c r="M221" i="2"/>
  <c r="M212" i="2"/>
  <c r="M204" i="2"/>
  <c r="M196" i="2"/>
  <c r="M188" i="2"/>
  <c r="M180" i="2"/>
  <c r="M172" i="2"/>
  <c r="M164" i="2"/>
  <c r="M156" i="2"/>
  <c r="M148" i="2"/>
  <c r="M140" i="2"/>
  <c r="M132" i="2"/>
  <c r="M124" i="2"/>
  <c r="M116" i="2"/>
  <c r="M108" i="2"/>
  <c r="M100" i="2"/>
  <c r="M92" i="2"/>
  <c r="M84" i="2"/>
  <c r="M76" i="2"/>
  <c r="M68" i="2"/>
  <c r="M60" i="2"/>
  <c r="M52" i="2"/>
  <c r="M44" i="2"/>
  <c r="M36" i="2"/>
  <c r="M28" i="2"/>
  <c r="M20" i="2"/>
  <c r="M12" i="2"/>
  <c r="O222" i="1"/>
  <c r="O214" i="1"/>
  <c r="M222" i="2"/>
  <c r="M213" i="2"/>
  <c r="M205" i="2"/>
  <c r="M197" i="2"/>
  <c r="M189" i="2"/>
  <c r="M181" i="2"/>
  <c r="M173" i="2"/>
  <c r="M165" i="2"/>
  <c r="M157" i="2"/>
  <c r="M149" i="2"/>
  <c r="M141" i="2"/>
  <c r="M133" i="2"/>
  <c r="M125" i="2"/>
  <c r="M117" i="2"/>
  <c r="M109" i="2"/>
  <c r="M101" i="2"/>
  <c r="M93" i="2"/>
  <c r="M85" i="2"/>
  <c r="M77" i="2"/>
  <c r="M69" i="2"/>
  <c r="M61" i="2"/>
  <c r="M53" i="2"/>
  <c r="M45" i="2"/>
  <c r="M37" i="2"/>
  <c r="M29" i="2"/>
  <c r="M21" i="2"/>
  <c r="M13" i="2"/>
  <c r="O223" i="1"/>
  <c r="O215" i="1"/>
  <c r="M195" i="2"/>
  <c r="M131" i="2"/>
  <c r="M67" i="2"/>
  <c r="O221" i="1"/>
  <c r="M203" i="2"/>
  <c r="M139" i="2"/>
  <c r="M75" i="2"/>
  <c r="M171" i="2"/>
  <c r="M211" i="2"/>
  <c r="M147" i="2"/>
  <c r="M83" i="2"/>
  <c r="M19" i="2"/>
  <c r="M220" i="2"/>
  <c r="M155" i="2"/>
  <c r="M91" i="2"/>
  <c r="M27" i="2"/>
  <c r="M228" i="2"/>
  <c r="M163" i="2"/>
  <c r="M99" i="2"/>
  <c r="M35" i="2"/>
  <c r="M107" i="2"/>
  <c r="M179" i="2"/>
  <c r="M115" i="2"/>
  <c r="M51" i="2"/>
  <c r="M187" i="2"/>
  <c r="M123" i="2"/>
  <c r="M59" i="2"/>
  <c r="M43" i="2"/>
  <c r="N224" i="2"/>
  <c r="N216" i="2"/>
  <c r="N207" i="2"/>
  <c r="N199" i="2"/>
  <c r="N191" i="2"/>
  <c r="N183" i="2"/>
  <c r="N175" i="2"/>
  <c r="N167" i="2"/>
  <c r="N159" i="2"/>
  <c r="N151" i="2"/>
  <c r="N143" i="2"/>
  <c r="N135" i="2"/>
  <c r="N127" i="2"/>
  <c r="N119" i="2"/>
  <c r="N111" i="2"/>
  <c r="N103" i="2"/>
  <c r="N95" i="2"/>
  <c r="N87" i="2"/>
  <c r="N79" i="2"/>
  <c r="N71" i="2"/>
  <c r="N63" i="2"/>
  <c r="N55" i="2"/>
  <c r="N47" i="2"/>
  <c r="N39" i="2"/>
  <c r="N31" i="2"/>
  <c r="N23" i="2"/>
  <c r="N15" i="2"/>
  <c r="P206" i="1"/>
  <c r="P198" i="1"/>
  <c r="P190" i="1"/>
  <c r="P182" i="1"/>
  <c r="P174" i="1"/>
  <c r="P166" i="1"/>
  <c r="P158" i="1"/>
  <c r="P150" i="1"/>
  <c r="P142" i="1"/>
  <c r="P134" i="1"/>
  <c r="P126" i="1"/>
  <c r="P118" i="1"/>
  <c r="P110" i="1"/>
  <c r="P102" i="1"/>
  <c r="P94" i="1"/>
  <c r="P86" i="1"/>
  <c r="P78" i="1"/>
  <c r="P70" i="1"/>
  <c r="P62" i="1"/>
  <c r="P54" i="1"/>
  <c r="P46" i="1"/>
  <c r="P38" i="1"/>
  <c r="P30" i="1"/>
  <c r="P22" i="1"/>
  <c r="P14" i="1"/>
  <c r="P225" i="1"/>
  <c r="N225" i="2"/>
  <c r="N217" i="2"/>
  <c r="N208" i="2"/>
  <c r="N200" i="2"/>
  <c r="N192" i="2"/>
  <c r="N184" i="2"/>
  <c r="N176" i="2"/>
  <c r="N168" i="2"/>
  <c r="N160" i="2"/>
  <c r="N152" i="2"/>
  <c r="N144" i="2"/>
  <c r="N136" i="2"/>
  <c r="N128" i="2"/>
  <c r="N120" i="2"/>
  <c r="N112" i="2"/>
  <c r="N104" i="2"/>
  <c r="N96" i="2"/>
  <c r="N88" i="2"/>
  <c r="N80" i="2"/>
  <c r="N72" i="2"/>
  <c r="N64" i="2"/>
  <c r="N56" i="2"/>
  <c r="N48" i="2"/>
  <c r="N40" i="2"/>
  <c r="N32" i="2"/>
  <c r="N24" i="2"/>
  <c r="N16" i="2"/>
  <c r="P205" i="1"/>
  <c r="P197" i="1"/>
  <c r="P189" i="1"/>
  <c r="P181" i="1"/>
  <c r="P173" i="1"/>
  <c r="P165" i="1"/>
  <c r="P157" i="1"/>
  <c r="P149" i="1"/>
  <c r="P141" i="1"/>
  <c r="P133" i="1"/>
  <c r="P125" i="1"/>
  <c r="P117" i="1"/>
  <c r="P109" i="1"/>
  <c r="P101" i="1"/>
  <c r="P93" i="1"/>
  <c r="P85" i="1"/>
  <c r="P77" i="1"/>
  <c r="P69" i="1"/>
  <c r="P61" i="1"/>
  <c r="P53" i="1"/>
  <c r="P45" i="1"/>
  <c r="P37" i="1"/>
  <c r="P29" i="1"/>
  <c r="P21" i="1"/>
  <c r="P13" i="1"/>
  <c r="P226" i="1"/>
  <c r="P218" i="1"/>
  <c r="N226" i="2"/>
  <c r="N218" i="2"/>
  <c r="N209" i="2"/>
  <c r="N201" i="2"/>
  <c r="N193" i="2"/>
  <c r="N185" i="2"/>
  <c r="N177" i="2"/>
  <c r="N169" i="2"/>
  <c r="N161" i="2"/>
  <c r="N153" i="2"/>
  <c r="N145" i="2"/>
  <c r="N137" i="2"/>
  <c r="N129" i="2"/>
  <c r="N121" i="2"/>
  <c r="N113" i="2"/>
  <c r="N105" i="2"/>
  <c r="N97" i="2"/>
  <c r="N89" i="2"/>
  <c r="N81" i="2"/>
  <c r="N73" i="2"/>
  <c r="N65" i="2"/>
  <c r="N57" i="2"/>
  <c r="N49" i="2"/>
  <c r="N41" i="2"/>
  <c r="N33" i="2"/>
  <c r="N25" i="2"/>
  <c r="N17" i="2"/>
  <c r="P212" i="1"/>
  <c r="P204" i="1"/>
  <c r="P196" i="1"/>
  <c r="P188" i="1"/>
  <c r="P180" i="1"/>
  <c r="P172" i="1"/>
  <c r="P164" i="1"/>
  <c r="P156" i="1"/>
  <c r="P148" i="1"/>
  <c r="P140" i="1"/>
  <c r="P132" i="1"/>
  <c r="P124" i="1"/>
  <c r="P116" i="1"/>
  <c r="P108" i="1"/>
  <c r="P100" i="1"/>
  <c r="P92" i="1"/>
  <c r="P84" i="1"/>
  <c r="P76" i="1"/>
  <c r="P68" i="1"/>
  <c r="P60" i="1"/>
  <c r="P52" i="1"/>
  <c r="P44" i="1"/>
  <c r="P36" i="1"/>
  <c r="P28" i="1"/>
  <c r="P20" i="1"/>
  <c r="P12" i="1"/>
  <c r="P227" i="1"/>
  <c r="P219" i="1"/>
  <c r="N227" i="2"/>
  <c r="N219" i="2"/>
  <c r="N210" i="2"/>
  <c r="N202" i="2"/>
  <c r="N194" i="2"/>
  <c r="N186" i="2"/>
  <c r="N178" i="2"/>
  <c r="N170" i="2"/>
  <c r="N162" i="2"/>
  <c r="N154" i="2"/>
  <c r="N146" i="2"/>
  <c r="N138" i="2"/>
  <c r="N130" i="2"/>
  <c r="N122" i="2"/>
  <c r="N114" i="2"/>
  <c r="N106" i="2"/>
  <c r="N98" i="2"/>
  <c r="N90" i="2"/>
  <c r="N82" i="2"/>
  <c r="N74" i="2"/>
  <c r="N66" i="2"/>
  <c r="N58" i="2"/>
  <c r="N50" i="2"/>
  <c r="N42" i="2"/>
  <c r="N34" i="2"/>
  <c r="N26" i="2"/>
  <c r="N18" i="2"/>
  <c r="P211" i="1"/>
  <c r="P203" i="1"/>
  <c r="P195" i="1"/>
  <c r="P187" i="1"/>
  <c r="P179" i="1"/>
  <c r="P171" i="1"/>
  <c r="P163" i="1"/>
  <c r="P155" i="1"/>
  <c r="P147" i="1"/>
  <c r="P139" i="1"/>
  <c r="P131" i="1"/>
  <c r="P123" i="1"/>
  <c r="P115" i="1"/>
  <c r="P107" i="1"/>
  <c r="P99" i="1"/>
  <c r="P91" i="1"/>
  <c r="P83" i="1"/>
  <c r="P75" i="1"/>
  <c r="P67" i="1"/>
  <c r="P59" i="1"/>
  <c r="P51" i="1"/>
  <c r="P43" i="1"/>
  <c r="P35" i="1"/>
  <c r="P27" i="1"/>
  <c r="P19" i="1"/>
  <c r="P11" i="1"/>
  <c r="P220" i="1"/>
  <c r="N228" i="2"/>
  <c r="N220" i="2"/>
  <c r="N211" i="2"/>
  <c r="N203" i="2"/>
  <c r="N195" i="2"/>
  <c r="N187" i="2"/>
  <c r="N179" i="2"/>
  <c r="N171" i="2"/>
  <c r="N163" i="2"/>
  <c r="N155" i="2"/>
  <c r="N147" i="2"/>
  <c r="N139" i="2"/>
  <c r="N131" i="2"/>
  <c r="N123" i="2"/>
  <c r="N115" i="2"/>
  <c r="N107" i="2"/>
  <c r="N99" i="2"/>
  <c r="N91" i="2"/>
  <c r="N83" i="2"/>
  <c r="N75" i="2"/>
  <c r="N67" i="2"/>
  <c r="N59" i="2"/>
  <c r="N51" i="2"/>
  <c r="N43" i="2"/>
  <c r="N35" i="2"/>
  <c r="N27" i="2"/>
  <c r="N19" i="2"/>
  <c r="P210" i="1"/>
  <c r="P202" i="1"/>
  <c r="P194" i="1"/>
  <c r="P186" i="1"/>
  <c r="P178" i="1"/>
  <c r="P170" i="1"/>
  <c r="P162" i="1"/>
  <c r="P154" i="1"/>
  <c r="P146" i="1"/>
  <c r="P138" i="1"/>
  <c r="P130" i="1"/>
  <c r="P122" i="1"/>
  <c r="P114" i="1"/>
  <c r="P106" i="1"/>
  <c r="P98" i="1"/>
  <c r="P90" i="1"/>
  <c r="P82" i="1"/>
  <c r="P74" i="1"/>
  <c r="P66" i="1"/>
  <c r="P58" i="1"/>
  <c r="P50" i="1"/>
  <c r="P42" i="1"/>
  <c r="P34" i="1"/>
  <c r="P26" i="1"/>
  <c r="P18" i="1"/>
  <c r="P221" i="1"/>
  <c r="N222" i="2"/>
  <c r="N213" i="2"/>
  <c r="N205" i="2"/>
  <c r="N197" i="2"/>
  <c r="N189" i="2"/>
  <c r="N181" i="2"/>
  <c r="N173" i="2"/>
  <c r="N165" i="2"/>
  <c r="N157" i="2"/>
  <c r="N149" i="2"/>
  <c r="N141" i="2"/>
  <c r="N133" i="2"/>
  <c r="N125" i="2"/>
  <c r="N117" i="2"/>
  <c r="N109" i="2"/>
  <c r="N101" i="2"/>
  <c r="N93" i="2"/>
  <c r="N85" i="2"/>
  <c r="N77" i="2"/>
  <c r="N69" i="2"/>
  <c r="N61" i="2"/>
  <c r="N53" i="2"/>
  <c r="N45" i="2"/>
  <c r="N37" i="2"/>
  <c r="N29" i="2"/>
  <c r="N21" i="2"/>
  <c r="N13" i="2"/>
  <c r="P208" i="1"/>
  <c r="P200" i="1"/>
  <c r="P192" i="1"/>
  <c r="P184" i="1"/>
  <c r="P176" i="1"/>
  <c r="P168" i="1"/>
  <c r="P160" i="1"/>
  <c r="P152" i="1"/>
  <c r="P144" i="1"/>
  <c r="P136" i="1"/>
  <c r="P128" i="1"/>
  <c r="P120" i="1"/>
  <c r="P112" i="1"/>
  <c r="P104" i="1"/>
  <c r="P96" i="1"/>
  <c r="P88" i="1"/>
  <c r="P80" i="1"/>
  <c r="P72" i="1"/>
  <c r="P64" i="1"/>
  <c r="P56" i="1"/>
  <c r="P48" i="1"/>
  <c r="P40" i="1"/>
  <c r="P32" i="1"/>
  <c r="P24" i="1"/>
  <c r="P16" i="1"/>
  <c r="P223" i="1"/>
  <c r="P215" i="1"/>
  <c r="N223" i="2"/>
  <c r="N215" i="2"/>
  <c r="N206" i="2"/>
  <c r="N198" i="2"/>
  <c r="N190" i="2"/>
  <c r="N182" i="2"/>
  <c r="N174" i="2"/>
  <c r="N166" i="2"/>
  <c r="N158" i="2"/>
  <c r="N150" i="2"/>
  <c r="N142" i="2"/>
  <c r="N134" i="2"/>
  <c r="N126" i="2"/>
  <c r="N118" i="2"/>
  <c r="N110" i="2"/>
  <c r="N102" i="2"/>
  <c r="N94" i="2"/>
  <c r="N86" i="2"/>
  <c r="N78" i="2"/>
  <c r="N70" i="2"/>
  <c r="N62" i="2"/>
  <c r="N54" i="2"/>
  <c r="N46" i="2"/>
  <c r="N38" i="2"/>
  <c r="N30" i="2"/>
  <c r="N22" i="2"/>
  <c r="N14" i="2"/>
  <c r="P207" i="1"/>
  <c r="P199" i="1"/>
  <c r="P191" i="1"/>
  <c r="P183" i="1"/>
  <c r="P175" i="1"/>
  <c r="P167" i="1"/>
  <c r="P159" i="1"/>
  <c r="P151" i="1"/>
  <c r="P143" i="1"/>
  <c r="P135" i="1"/>
  <c r="P127" i="1"/>
  <c r="P119" i="1"/>
  <c r="P111" i="1"/>
  <c r="P103" i="1"/>
  <c r="P95" i="1"/>
  <c r="P87" i="1"/>
  <c r="P79" i="1"/>
  <c r="P71" i="1"/>
  <c r="P63" i="1"/>
  <c r="P55" i="1"/>
  <c r="P47" i="1"/>
  <c r="P39" i="1"/>
  <c r="P31" i="1"/>
  <c r="P23" i="1"/>
  <c r="P15" i="1"/>
  <c r="P216" i="1"/>
  <c r="N204" i="2"/>
  <c r="N140" i="2"/>
  <c r="N76" i="2"/>
  <c r="N12" i="2"/>
  <c r="P153" i="1"/>
  <c r="P89" i="1"/>
  <c r="P25" i="1"/>
  <c r="P177" i="1"/>
  <c r="P214" i="1"/>
  <c r="N212" i="2"/>
  <c r="N148" i="2"/>
  <c r="N84" i="2"/>
  <c r="N20" i="2"/>
  <c r="P209" i="1"/>
  <c r="P145" i="1"/>
  <c r="P81" i="1"/>
  <c r="P17" i="1"/>
  <c r="N221" i="2"/>
  <c r="N156" i="2"/>
  <c r="N92" i="2"/>
  <c r="N28" i="2"/>
  <c r="P201" i="1"/>
  <c r="P137" i="1"/>
  <c r="P73" i="1"/>
  <c r="N116" i="2"/>
  <c r="P113" i="1"/>
  <c r="N164" i="2"/>
  <c r="N100" i="2"/>
  <c r="N36" i="2"/>
  <c r="P193" i="1"/>
  <c r="P129" i="1"/>
  <c r="P65" i="1"/>
  <c r="N172" i="2"/>
  <c r="N108" i="2"/>
  <c r="N44" i="2"/>
  <c r="P185" i="1"/>
  <c r="P121" i="1"/>
  <c r="P57" i="1"/>
  <c r="N180" i="2"/>
  <c r="N188" i="2"/>
  <c r="N124" i="2"/>
  <c r="N60" i="2"/>
  <c r="P169" i="1"/>
  <c r="P105" i="1"/>
  <c r="P41" i="1"/>
  <c r="N52" i="2"/>
  <c r="P49" i="1"/>
  <c r="N196" i="2"/>
  <c r="N132" i="2"/>
  <c r="N68" i="2"/>
  <c r="P161" i="1"/>
  <c r="P97" i="1"/>
  <c r="P33" i="1"/>
  <c r="P222" i="1"/>
  <c r="O225" i="2"/>
  <c r="O217" i="2"/>
  <c r="O208" i="2"/>
  <c r="O200" i="2"/>
  <c r="O192" i="2"/>
  <c r="O184" i="2"/>
  <c r="O176" i="2"/>
  <c r="O168" i="2"/>
  <c r="O160" i="2"/>
  <c r="O152" i="2"/>
  <c r="O144" i="2"/>
  <c r="O136" i="2"/>
  <c r="O128" i="2"/>
  <c r="O120" i="2"/>
  <c r="O112" i="2"/>
  <c r="O104" i="2"/>
  <c r="O96" i="2"/>
  <c r="O88" i="2"/>
  <c r="O80" i="2"/>
  <c r="O72" i="2"/>
  <c r="O64" i="2"/>
  <c r="O56" i="2"/>
  <c r="O48" i="2"/>
  <c r="O40" i="2"/>
  <c r="O32" i="2"/>
  <c r="O24" i="2"/>
  <c r="O16" i="2"/>
  <c r="Q226" i="1"/>
  <c r="Q218" i="1"/>
  <c r="O226" i="2"/>
  <c r="O218" i="2"/>
  <c r="O209" i="2"/>
  <c r="O201" i="2"/>
  <c r="O193" i="2"/>
  <c r="O185" i="2"/>
  <c r="O177" i="2"/>
  <c r="O169" i="2"/>
  <c r="O161" i="2"/>
  <c r="O153" i="2"/>
  <c r="O145" i="2"/>
  <c r="O137" i="2"/>
  <c r="O129" i="2"/>
  <c r="O121" i="2"/>
  <c r="O113" i="2"/>
  <c r="O105" i="2"/>
  <c r="O97" i="2"/>
  <c r="O89" i="2"/>
  <c r="O81" i="2"/>
  <c r="O73" i="2"/>
  <c r="O65" i="2"/>
  <c r="O57" i="2"/>
  <c r="O49" i="2"/>
  <c r="O41" i="2"/>
  <c r="O33" i="2"/>
  <c r="O25" i="2"/>
  <c r="O17" i="2"/>
  <c r="Q227" i="1"/>
  <c r="Q219" i="1"/>
  <c r="O227" i="2"/>
  <c r="O219" i="2"/>
  <c r="O210" i="2"/>
  <c r="O202" i="2"/>
  <c r="O194" i="2"/>
  <c r="O186" i="2"/>
  <c r="O178" i="2"/>
  <c r="O170" i="2"/>
  <c r="O162" i="2"/>
  <c r="O154" i="2"/>
  <c r="O146" i="2"/>
  <c r="O138" i="2"/>
  <c r="O130" i="2"/>
  <c r="O122" i="2"/>
  <c r="O114" i="2"/>
  <c r="O106" i="2"/>
  <c r="O98" i="2"/>
  <c r="O90" i="2"/>
  <c r="O82" i="2"/>
  <c r="O74" i="2"/>
  <c r="O66" i="2"/>
  <c r="O58" i="2"/>
  <c r="O50" i="2"/>
  <c r="O42" i="2"/>
  <c r="O34" i="2"/>
  <c r="O26" i="2"/>
  <c r="O18" i="2"/>
  <c r="Q220" i="1"/>
  <c r="O228" i="2"/>
  <c r="O220" i="2"/>
  <c r="O211" i="2"/>
  <c r="O203" i="2"/>
  <c r="O195" i="2"/>
  <c r="O187" i="2"/>
  <c r="O179" i="2"/>
  <c r="O171" i="2"/>
  <c r="O163" i="2"/>
  <c r="O155" i="2"/>
  <c r="O147" i="2"/>
  <c r="O139" i="2"/>
  <c r="O131" i="2"/>
  <c r="O123" i="2"/>
  <c r="O115" i="2"/>
  <c r="O107" i="2"/>
  <c r="O99" i="2"/>
  <c r="O91" i="2"/>
  <c r="O83" i="2"/>
  <c r="O75" i="2"/>
  <c r="O67" i="2"/>
  <c r="O59" i="2"/>
  <c r="O51" i="2"/>
  <c r="O43" i="2"/>
  <c r="O35" i="2"/>
  <c r="O27" i="2"/>
  <c r="O19" i="2"/>
  <c r="Q221" i="1"/>
  <c r="Q212" i="1"/>
  <c r="Q210" i="1"/>
  <c r="Q208" i="1"/>
  <c r="Q206" i="1"/>
  <c r="Q204" i="1"/>
  <c r="Q202" i="1"/>
  <c r="Q200" i="1"/>
  <c r="Q198" i="1"/>
  <c r="Q196" i="1"/>
  <c r="Q194" i="1"/>
  <c r="Q192" i="1"/>
  <c r="Q190" i="1"/>
  <c r="Q188" i="1"/>
  <c r="Q186" i="1"/>
  <c r="Q184" i="1"/>
  <c r="Q182" i="1"/>
  <c r="Q180" i="1"/>
  <c r="Q178" i="1"/>
  <c r="Q176" i="1"/>
  <c r="Q174" i="1"/>
  <c r="Q172" i="1"/>
  <c r="Q170" i="1"/>
  <c r="Q168" i="1"/>
  <c r="Q166" i="1"/>
  <c r="Q164" i="1"/>
  <c r="Q162" i="1"/>
  <c r="Q160" i="1"/>
  <c r="Q158" i="1"/>
  <c r="Q156" i="1"/>
  <c r="Q154" i="1"/>
  <c r="Q152" i="1"/>
  <c r="Q150" i="1"/>
  <c r="Q148" i="1"/>
  <c r="Q146" i="1"/>
  <c r="Q144" i="1"/>
  <c r="Q142" i="1"/>
  <c r="Q140" i="1"/>
  <c r="Q138" i="1"/>
  <c r="Q136" i="1"/>
  <c r="Q134" i="1"/>
  <c r="Q132" i="1"/>
  <c r="Q130" i="1"/>
  <c r="Q128" i="1"/>
  <c r="Q126" i="1"/>
  <c r="Q124" i="1"/>
  <c r="Q122" i="1"/>
  <c r="Q120" i="1"/>
  <c r="Q118" i="1"/>
  <c r="Q116" i="1"/>
  <c r="Q114" i="1"/>
  <c r="Q112" i="1"/>
  <c r="Q110" i="1"/>
  <c r="Q108" i="1"/>
  <c r="Q106" i="1"/>
  <c r="Q104" i="1"/>
  <c r="Q102" i="1"/>
  <c r="Q100" i="1"/>
  <c r="Q98" i="1"/>
  <c r="Q96" i="1"/>
  <c r="Q94" i="1"/>
  <c r="Q92" i="1"/>
  <c r="Q90" i="1"/>
  <c r="Q88" i="1"/>
  <c r="Q86" i="1"/>
  <c r="Q84" i="1"/>
  <c r="Q82" i="1"/>
  <c r="Q80" i="1"/>
  <c r="Q78" i="1"/>
  <c r="Q76" i="1"/>
  <c r="Q74" i="1"/>
  <c r="Q72" i="1"/>
  <c r="Q70" i="1"/>
  <c r="Q68" i="1"/>
  <c r="Q66" i="1"/>
  <c r="Q64" i="1"/>
  <c r="Q62" i="1"/>
  <c r="Q60" i="1"/>
  <c r="Q58" i="1"/>
  <c r="Q56" i="1"/>
  <c r="Q54" i="1"/>
  <c r="Q52" i="1"/>
  <c r="Q50" i="1"/>
  <c r="Q48" i="1"/>
  <c r="Q46" i="1"/>
  <c r="Q44" i="1"/>
  <c r="Q42" i="1"/>
  <c r="Q40" i="1"/>
  <c r="Q38" i="1"/>
  <c r="Q36" i="1"/>
  <c r="Q34" i="1"/>
  <c r="Q32" i="1"/>
  <c r="Q30" i="1"/>
  <c r="Q28" i="1"/>
  <c r="Q26" i="1"/>
  <c r="Q24" i="1"/>
  <c r="Q22" i="1"/>
  <c r="Q20" i="1"/>
  <c r="Q18" i="1"/>
  <c r="Q16" i="1"/>
  <c r="Q14" i="1"/>
  <c r="Q12" i="1"/>
  <c r="O221" i="2"/>
  <c r="O212" i="2"/>
  <c r="O204" i="2"/>
  <c r="O196" i="2"/>
  <c r="O188" i="2"/>
  <c r="O180" i="2"/>
  <c r="O172" i="2"/>
  <c r="O164" i="2"/>
  <c r="O156" i="2"/>
  <c r="O148" i="2"/>
  <c r="O140" i="2"/>
  <c r="O132" i="2"/>
  <c r="O124" i="2"/>
  <c r="O116" i="2"/>
  <c r="O108" i="2"/>
  <c r="O100" i="2"/>
  <c r="O92" i="2"/>
  <c r="O84" i="2"/>
  <c r="O76" i="2"/>
  <c r="O68" i="2"/>
  <c r="O60" i="2"/>
  <c r="O52" i="2"/>
  <c r="O44" i="2"/>
  <c r="O36" i="2"/>
  <c r="O28" i="2"/>
  <c r="O20" i="2"/>
  <c r="O12" i="2"/>
  <c r="Q222" i="1"/>
  <c r="Q214" i="1"/>
  <c r="O223" i="2"/>
  <c r="O215" i="2"/>
  <c r="O206" i="2"/>
  <c r="O198" i="2"/>
  <c r="O190" i="2"/>
  <c r="O182" i="2"/>
  <c r="O174" i="2"/>
  <c r="O166" i="2"/>
  <c r="O158" i="2"/>
  <c r="O150" i="2"/>
  <c r="O142" i="2"/>
  <c r="O134" i="2"/>
  <c r="O126" i="2"/>
  <c r="O118" i="2"/>
  <c r="O110" i="2"/>
  <c r="O102" i="2"/>
  <c r="O94" i="2"/>
  <c r="O86" i="2"/>
  <c r="O78" i="2"/>
  <c r="O70" i="2"/>
  <c r="O62" i="2"/>
  <c r="O54" i="2"/>
  <c r="O46" i="2"/>
  <c r="O38" i="2"/>
  <c r="O30" i="2"/>
  <c r="O22" i="2"/>
  <c r="O14" i="2"/>
  <c r="Q216" i="1"/>
  <c r="O224" i="2"/>
  <c r="O216" i="2"/>
  <c r="O207" i="2"/>
  <c r="O199" i="2"/>
  <c r="O191" i="2"/>
  <c r="O183" i="2"/>
  <c r="O175" i="2"/>
  <c r="O167" i="2"/>
  <c r="O159" i="2"/>
  <c r="O151" i="2"/>
  <c r="O143" i="2"/>
  <c r="O135" i="2"/>
  <c r="O127" i="2"/>
  <c r="O119" i="2"/>
  <c r="O111" i="2"/>
  <c r="O103" i="2"/>
  <c r="O95" i="2"/>
  <c r="O87" i="2"/>
  <c r="O79" i="2"/>
  <c r="O71" i="2"/>
  <c r="O63" i="2"/>
  <c r="O55" i="2"/>
  <c r="O47" i="2"/>
  <c r="O39" i="2"/>
  <c r="O31" i="2"/>
  <c r="O23" i="2"/>
  <c r="O15" i="2"/>
  <c r="Q225" i="1"/>
  <c r="Q211" i="1"/>
  <c r="Q209" i="1"/>
  <c r="Q207" i="1"/>
  <c r="Q205" i="1"/>
  <c r="Q203" i="1"/>
  <c r="Q201" i="1"/>
  <c r="Q199" i="1"/>
  <c r="Q197" i="1"/>
  <c r="Q195" i="1"/>
  <c r="Q193" i="1"/>
  <c r="Q191" i="1"/>
  <c r="Q189" i="1"/>
  <c r="Q187" i="1"/>
  <c r="Q185" i="1"/>
  <c r="Q183" i="1"/>
  <c r="Q181" i="1"/>
  <c r="Q179" i="1"/>
  <c r="Q177" i="1"/>
  <c r="Q175" i="1"/>
  <c r="Q173" i="1"/>
  <c r="Q171" i="1"/>
  <c r="Q169" i="1"/>
  <c r="Q167" i="1"/>
  <c r="Q165" i="1"/>
  <c r="Q163" i="1"/>
  <c r="Q161" i="1"/>
  <c r="Q159" i="1"/>
  <c r="Q157" i="1"/>
  <c r="Q155" i="1"/>
  <c r="Q153" i="1"/>
  <c r="Q151" i="1"/>
  <c r="Q149" i="1"/>
  <c r="Q147" i="1"/>
  <c r="Q145" i="1"/>
  <c r="Q143" i="1"/>
  <c r="Q141" i="1"/>
  <c r="Q139" i="1"/>
  <c r="Q137" i="1"/>
  <c r="Q135" i="1"/>
  <c r="Q133" i="1"/>
  <c r="Q131" i="1"/>
  <c r="Q129" i="1"/>
  <c r="Q127" i="1"/>
  <c r="Q125" i="1"/>
  <c r="Q123" i="1"/>
  <c r="Q121" i="1"/>
  <c r="Q119" i="1"/>
  <c r="Q117" i="1"/>
  <c r="Q115" i="1"/>
  <c r="Q113" i="1"/>
  <c r="Q111" i="1"/>
  <c r="Q109" i="1"/>
  <c r="Q107" i="1"/>
  <c r="Q105" i="1"/>
  <c r="Q103" i="1"/>
  <c r="Q101" i="1"/>
  <c r="Q99" i="1"/>
  <c r="Q97" i="1"/>
  <c r="Q95" i="1"/>
  <c r="Q93" i="1"/>
  <c r="Q91" i="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Q19" i="1"/>
  <c r="Q17" i="1"/>
  <c r="Q15" i="1"/>
  <c r="Q13" i="1"/>
  <c r="Q11" i="1"/>
  <c r="O213" i="2"/>
  <c r="O149" i="2"/>
  <c r="O85" i="2"/>
  <c r="O21" i="2"/>
  <c r="O222" i="2"/>
  <c r="O157" i="2"/>
  <c r="O93" i="2"/>
  <c r="O29" i="2"/>
  <c r="O125" i="2"/>
  <c r="O61" i="2"/>
  <c r="O165" i="2"/>
  <c r="O101" i="2"/>
  <c r="O37" i="2"/>
  <c r="O173" i="2"/>
  <c r="O109" i="2"/>
  <c r="O45" i="2"/>
  <c r="O181" i="2"/>
  <c r="O117" i="2"/>
  <c r="O53" i="2"/>
  <c r="Q215" i="1"/>
  <c r="O197" i="2"/>
  <c r="O133" i="2"/>
  <c r="O69" i="2"/>
  <c r="Q223" i="1"/>
  <c r="O189" i="2"/>
  <c r="O205" i="2"/>
  <c r="O141" i="2"/>
  <c r="O77" i="2"/>
  <c r="O13" i="2"/>
  <c r="P226" i="2"/>
  <c r="P218" i="2"/>
  <c r="P209" i="2"/>
  <c r="P201" i="2"/>
  <c r="P193" i="2"/>
  <c r="P185" i="2"/>
  <c r="P177" i="2"/>
  <c r="P169" i="2"/>
  <c r="P161" i="2"/>
  <c r="P153" i="2"/>
  <c r="P145" i="2"/>
  <c r="P137" i="2"/>
  <c r="P129" i="2"/>
  <c r="P121" i="2"/>
  <c r="P113" i="2"/>
  <c r="P105" i="2"/>
  <c r="P97" i="2"/>
  <c r="P89" i="2"/>
  <c r="P81" i="2"/>
  <c r="P73" i="2"/>
  <c r="P65" i="2"/>
  <c r="P57" i="2"/>
  <c r="P49" i="2"/>
  <c r="P41" i="2"/>
  <c r="P33" i="2"/>
  <c r="P25" i="2"/>
  <c r="P17" i="2"/>
  <c r="R227" i="1"/>
  <c r="R219" i="1"/>
  <c r="P227" i="2"/>
  <c r="P219" i="2"/>
  <c r="P210" i="2"/>
  <c r="P202" i="2"/>
  <c r="P194" i="2"/>
  <c r="P186" i="2"/>
  <c r="P178" i="2"/>
  <c r="P170" i="2"/>
  <c r="P162" i="2"/>
  <c r="P154" i="2"/>
  <c r="P146" i="2"/>
  <c r="P138" i="2"/>
  <c r="P130" i="2"/>
  <c r="P122" i="2"/>
  <c r="P114" i="2"/>
  <c r="P106" i="2"/>
  <c r="P98" i="2"/>
  <c r="P90" i="2"/>
  <c r="P82" i="2"/>
  <c r="P74" i="2"/>
  <c r="P66" i="2"/>
  <c r="P58" i="2"/>
  <c r="P50" i="2"/>
  <c r="P42" i="2"/>
  <c r="P34" i="2"/>
  <c r="P26" i="2"/>
  <c r="P18" i="2"/>
  <c r="R220" i="1"/>
  <c r="P228" i="2"/>
  <c r="P220" i="2"/>
  <c r="P211" i="2"/>
  <c r="P203" i="2"/>
  <c r="P195" i="2"/>
  <c r="P187" i="2"/>
  <c r="P179" i="2"/>
  <c r="P171" i="2"/>
  <c r="P163" i="2"/>
  <c r="P155" i="2"/>
  <c r="P147" i="2"/>
  <c r="P139" i="2"/>
  <c r="P131" i="2"/>
  <c r="P123" i="2"/>
  <c r="P115" i="2"/>
  <c r="P107" i="2"/>
  <c r="P99" i="2"/>
  <c r="P91" i="2"/>
  <c r="P83" i="2"/>
  <c r="P75" i="2"/>
  <c r="P67" i="2"/>
  <c r="P59" i="2"/>
  <c r="P51" i="2"/>
  <c r="P43" i="2"/>
  <c r="P35" i="2"/>
  <c r="P27" i="2"/>
  <c r="P19" i="2"/>
  <c r="R221" i="1"/>
  <c r="R212" i="1"/>
  <c r="R210" i="1"/>
  <c r="R208" i="1"/>
  <c r="R206" i="1"/>
  <c r="R204" i="1"/>
  <c r="R202" i="1"/>
  <c r="R200" i="1"/>
  <c r="R198" i="1"/>
  <c r="R196" i="1"/>
  <c r="R194" i="1"/>
  <c r="R192" i="1"/>
  <c r="R190" i="1"/>
  <c r="R188" i="1"/>
  <c r="R186" i="1"/>
  <c r="R184" i="1"/>
  <c r="R182" i="1"/>
  <c r="R180" i="1"/>
  <c r="R178" i="1"/>
  <c r="R176" i="1"/>
  <c r="R174" i="1"/>
  <c r="R172" i="1"/>
  <c r="R170" i="1"/>
  <c r="R168" i="1"/>
  <c r="R166" i="1"/>
  <c r="R164" i="1"/>
  <c r="R162" i="1"/>
  <c r="R160" i="1"/>
  <c r="R158" i="1"/>
  <c r="R156" i="1"/>
  <c r="R154" i="1"/>
  <c r="R152" i="1"/>
  <c r="R150" i="1"/>
  <c r="R148" i="1"/>
  <c r="R146" i="1"/>
  <c r="R144" i="1"/>
  <c r="R142" i="1"/>
  <c r="R140" i="1"/>
  <c r="R138" i="1"/>
  <c r="R136" i="1"/>
  <c r="R134" i="1"/>
  <c r="R132" i="1"/>
  <c r="R130" i="1"/>
  <c r="R128" i="1"/>
  <c r="R126" i="1"/>
  <c r="R124" i="1"/>
  <c r="R122" i="1"/>
  <c r="R120" i="1"/>
  <c r="R118" i="1"/>
  <c r="R116" i="1"/>
  <c r="R114" i="1"/>
  <c r="R112" i="1"/>
  <c r="R110" i="1"/>
  <c r="R108" i="1"/>
  <c r="R106" i="1"/>
  <c r="R104" i="1"/>
  <c r="R102" i="1"/>
  <c r="R100" i="1"/>
  <c r="R98" i="1"/>
  <c r="R96" i="1"/>
  <c r="R94" i="1"/>
  <c r="R92" i="1"/>
  <c r="R90" i="1"/>
  <c r="R88" i="1"/>
  <c r="R86" i="1"/>
  <c r="R84" i="1"/>
  <c r="R82" i="1"/>
  <c r="R80" i="1"/>
  <c r="R78" i="1"/>
  <c r="R76" i="1"/>
  <c r="R74" i="1"/>
  <c r="R72" i="1"/>
  <c r="R70" i="1"/>
  <c r="R68" i="1"/>
  <c r="R66" i="1"/>
  <c r="R64" i="1"/>
  <c r="R62" i="1"/>
  <c r="R60" i="1"/>
  <c r="R58" i="1"/>
  <c r="R56" i="1"/>
  <c r="R54" i="1"/>
  <c r="R52" i="1"/>
  <c r="R50" i="1"/>
  <c r="R48" i="1"/>
  <c r="R46" i="1"/>
  <c r="R44" i="1"/>
  <c r="R42" i="1"/>
  <c r="R40" i="1"/>
  <c r="R38" i="1"/>
  <c r="R36" i="1"/>
  <c r="R34" i="1"/>
  <c r="R32" i="1"/>
  <c r="R30" i="1"/>
  <c r="R28" i="1"/>
  <c r="R26" i="1"/>
  <c r="R24" i="1"/>
  <c r="R22" i="1"/>
  <c r="R20" i="1"/>
  <c r="R18" i="1"/>
  <c r="R16" i="1"/>
  <c r="R14" i="1"/>
  <c r="R12" i="1"/>
  <c r="P221" i="2"/>
  <c r="P212" i="2"/>
  <c r="P204" i="2"/>
  <c r="P196" i="2"/>
  <c r="P188" i="2"/>
  <c r="P180" i="2"/>
  <c r="P172" i="2"/>
  <c r="P164" i="2"/>
  <c r="P156" i="2"/>
  <c r="P148" i="2"/>
  <c r="P140" i="2"/>
  <c r="P132" i="2"/>
  <c r="P124" i="2"/>
  <c r="P116" i="2"/>
  <c r="P108" i="2"/>
  <c r="P100" i="2"/>
  <c r="P92" i="2"/>
  <c r="P84" i="2"/>
  <c r="P76" i="2"/>
  <c r="P68" i="2"/>
  <c r="P60" i="2"/>
  <c r="P52" i="2"/>
  <c r="P44" i="2"/>
  <c r="P36" i="2"/>
  <c r="P28" i="2"/>
  <c r="P20" i="2"/>
  <c r="P12" i="2"/>
  <c r="R222" i="1"/>
  <c r="R214" i="1"/>
  <c r="P222" i="2"/>
  <c r="P213" i="2"/>
  <c r="P205" i="2"/>
  <c r="P197" i="2"/>
  <c r="P189" i="2"/>
  <c r="P181" i="2"/>
  <c r="P173" i="2"/>
  <c r="P165" i="2"/>
  <c r="P157" i="2"/>
  <c r="P149" i="2"/>
  <c r="P141" i="2"/>
  <c r="P133" i="2"/>
  <c r="P125" i="2"/>
  <c r="P117" i="2"/>
  <c r="P109" i="2"/>
  <c r="P101" i="2"/>
  <c r="P93" i="2"/>
  <c r="P85" i="2"/>
  <c r="P77" i="2"/>
  <c r="P69" i="2"/>
  <c r="P61" i="2"/>
  <c r="P53" i="2"/>
  <c r="P45" i="2"/>
  <c r="P37" i="2"/>
  <c r="P29" i="2"/>
  <c r="P21" i="2"/>
  <c r="P13" i="2"/>
  <c r="R223" i="1"/>
  <c r="R215" i="1"/>
  <c r="P224" i="2"/>
  <c r="P216" i="2"/>
  <c r="P207" i="2"/>
  <c r="P199" i="2"/>
  <c r="P191" i="2"/>
  <c r="P183" i="2"/>
  <c r="P175" i="2"/>
  <c r="P167" i="2"/>
  <c r="P159" i="2"/>
  <c r="P151" i="2"/>
  <c r="P143" i="2"/>
  <c r="P135" i="2"/>
  <c r="P127" i="2"/>
  <c r="P119" i="2"/>
  <c r="P111" i="2"/>
  <c r="P103" i="2"/>
  <c r="P95" i="2"/>
  <c r="P87" i="2"/>
  <c r="P79" i="2"/>
  <c r="P71" i="2"/>
  <c r="P63" i="2"/>
  <c r="P55" i="2"/>
  <c r="P47" i="2"/>
  <c r="P39" i="2"/>
  <c r="P31" i="2"/>
  <c r="P23" i="2"/>
  <c r="P15" i="2"/>
  <c r="R225" i="1"/>
  <c r="R211" i="1"/>
  <c r="R209" i="1"/>
  <c r="R207" i="1"/>
  <c r="R205" i="1"/>
  <c r="R203" i="1"/>
  <c r="R201" i="1"/>
  <c r="R199" i="1"/>
  <c r="R197" i="1"/>
  <c r="R195" i="1"/>
  <c r="R193" i="1"/>
  <c r="R191" i="1"/>
  <c r="R189" i="1"/>
  <c r="R187" i="1"/>
  <c r="R185" i="1"/>
  <c r="R183" i="1"/>
  <c r="R181" i="1"/>
  <c r="R179" i="1"/>
  <c r="R177" i="1"/>
  <c r="R175" i="1"/>
  <c r="R173" i="1"/>
  <c r="R171" i="1"/>
  <c r="R169" i="1"/>
  <c r="R167" i="1"/>
  <c r="R165" i="1"/>
  <c r="R163" i="1"/>
  <c r="R161" i="1"/>
  <c r="R159" i="1"/>
  <c r="R157" i="1"/>
  <c r="R155" i="1"/>
  <c r="R153" i="1"/>
  <c r="R151" i="1"/>
  <c r="R149" i="1"/>
  <c r="R147" i="1"/>
  <c r="R145" i="1"/>
  <c r="R143" i="1"/>
  <c r="R141" i="1"/>
  <c r="R139" i="1"/>
  <c r="R137" i="1"/>
  <c r="R135" i="1"/>
  <c r="R133" i="1"/>
  <c r="R131" i="1"/>
  <c r="R129" i="1"/>
  <c r="R127" i="1"/>
  <c r="R125" i="1"/>
  <c r="R123" i="1"/>
  <c r="R121" i="1"/>
  <c r="R119" i="1"/>
  <c r="R117" i="1"/>
  <c r="R115" i="1"/>
  <c r="R113" i="1"/>
  <c r="R111" i="1"/>
  <c r="R109" i="1"/>
  <c r="R107" i="1"/>
  <c r="R105" i="1"/>
  <c r="R103" i="1"/>
  <c r="R101" i="1"/>
  <c r="R99" i="1"/>
  <c r="R97" i="1"/>
  <c r="R95" i="1"/>
  <c r="R93" i="1"/>
  <c r="R91" i="1"/>
  <c r="R89" i="1"/>
  <c r="R87" i="1"/>
  <c r="R85" i="1"/>
  <c r="R83" i="1"/>
  <c r="R81" i="1"/>
  <c r="R79" i="1"/>
  <c r="R77" i="1"/>
  <c r="R75" i="1"/>
  <c r="R73" i="1"/>
  <c r="R71" i="1"/>
  <c r="R69" i="1"/>
  <c r="R67" i="1"/>
  <c r="R65" i="1"/>
  <c r="R63" i="1"/>
  <c r="R61" i="1"/>
  <c r="R59" i="1"/>
  <c r="R57" i="1"/>
  <c r="R55" i="1"/>
  <c r="R53" i="1"/>
  <c r="R51" i="1"/>
  <c r="R49" i="1"/>
  <c r="R47" i="1"/>
  <c r="R45" i="1"/>
  <c r="R43" i="1"/>
  <c r="R41" i="1"/>
  <c r="R39" i="1"/>
  <c r="R37" i="1"/>
  <c r="R35" i="1"/>
  <c r="R33" i="1"/>
  <c r="R31" i="1"/>
  <c r="R29" i="1"/>
  <c r="R27" i="1"/>
  <c r="R25" i="1"/>
  <c r="R23" i="1"/>
  <c r="R21" i="1"/>
  <c r="R19" i="1"/>
  <c r="R17" i="1"/>
  <c r="R15" i="1"/>
  <c r="R13" i="1"/>
  <c r="R11" i="1"/>
  <c r="P225" i="2"/>
  <c r="P217" i="2"/>
  <c r="P208" i="2"/>
  <c r="P200" i="2"/>
  <c r="P192" i="2"/>
  <c r="P184" i="2"/>
  <c r="P176" i="2"/>
  <c r="P168" i="2"/>
  <c r="P160" i="2"/>
  <c r="P152" i="2"/>
  <c r="P144" i="2"/>
  <c r="P136" i="2"/>
  <c r="P128" i="2"/>
  <c r="P120" i="2"/>
  <c r="P112" i="2"/>
  <c r="P104" i="2"/>
  <c r="P96" i="2"/>
  <c r="P88" i="2"/>
  <c r="P80" i="2"/>
  <c r="P72" i="2"/>
  <c r="P64" i="2"/>
  <c r="P56" i="2"/>
  <c r="P48" i="2"/>
  <c r="P40" i="2"/>
  <c r="P32" i="2"/>
  <c r="P24" i="2"/>
  <c r="P16" i="2"/>
  <c r="R226" i="1"/>
  <c r="R218" i="1"/>
  <c r="P223" i="2"/>
  <c r="P158" i="2"/>
  <c r="P94" i="2"/>
  <c r="P30" i="2"/>
  <c r="P198" i="2"/>
  <c r="P166" i="2"/>
  <c r="P102" i="2"/>
  <c r="P38" i="2"/>
  <c r="P174" i="2"/>
  <c r="P110" i="2"/>
  <c r="P46" i="2"/>
  <c r="P70" i="2"/>
  <c r="P182" i="2"/>
  <c r="P118" i="2"/>
  <c r="P54" i="2"/>
  <c r="R216" i="1"/>
  <c r="P190" i="2"/>
  <c r="P126" i="2"/>
  <c r="P62" i="2"/>
  <c r="P206" i="2"/>
  <c r="P142" i="2"/>
  <c r="P78" i="2"/>
  <c r="P14" i="2"/>
  <c r="P134" i="2"/>
  <c r="P215" i="2"/>
  <c r="P150" i="2"/>
  <c r="P86" i="2"/>
  <c r="P22" i="2"/>
</calcChain>
</file>

<file path=xl/sharedStrings.xml><?xml version="1.0" encoding="utf-8"?>
<sst xmlns="http://schemas.openxmlformats.org/spreadsheetml/2006/main" count="4179" uniqueCount="736">
  <si>
    <t>GLOBAL DATABASES</t>
  </si>
  <si>
    <t>[data.unicef.org]</t>
  </si>
  <si>
    <t>Birth registration</t>
  </si>
  <si>
    <t>Last update: February 2021</t>
  </si>
  <si>
    <t>Countries and areas</t>
  </si>
  <si>
    <r>
      <t>Birth registration (%)</t>
    </r>
    <r>
      <rPr>
        <b/>
        <vertAlign val="superscript"/>
        <sz val="10"/>
        <rFont val="Arial Narrow"/>
        <family val="2"/>
      </rPr>
      <t xml:space="preserve">+
</t>
    </r>
    <r>
      <rPr>
        <b/>
        <sz val="10"/>
        <rFont val="Arial Narrow"/>
        <family val="2"/>
      </rPr>
      <t>(2011-2020)*</t>
    </r>
  </si>
  <si>
    <t xml:space="preserve">Total </t>
  </si>
  <si>
    <t xml:space="preserve">Sex </t>
  </si>
  <si>
    <t>Data Source</t>
  </si>
  <si>
    <t>male</t>
  </si>
  <si>
    <t>female</t>
  </si>
  <si>
    <t>Afghanistan</t>
  </si>
  <si>
    <t/>
  </si>
  <si>
    <t>DHS 2015</t>
  </si>
  <si>
    <t>Albania</t>
  </si>
  <si>
    <t>DHS 2017-18</t>
  </si>
  <si>
    <t>Algeria</t>
  </si>
  <si>
    <t>MICS 2018-19</t>
  </si>
  <si>
    <t>Andorra</t>
  </si>
  <si>
    <t>v</t>
  </si>
  <si>
    <t>Angola</t>
  </si>
  <si>
    <t>DHS 2015-16</t>
  </si>
  <si>
    <t>Anguilla</t>
  </si>
  <si>
    <t>-</t>
  </si>
  <si>
    <t>Argentina</t>
  </si>
  <si>
    <t>MICS 2011-12</t>
  </si>
  <si>
    <t>Antigua and Barbuda</t>
  </si>
  <si>
    <t>Armenia</t>
  </si>
  <si>
    <t>y</t>
  </si>
  <si>
    <t>Australia</t>
  </si>
  <si>
    <t>UNSD Population and Vital Statistics Report, January 2021</t>
  </si>
  <si>
    <t>Austria</t>
  </si>
  <si>
    <t>Azerbaijan</t>
  </si>
  <si>
    <t>DHS 2006</t>
  </si>
  <si>
    <t>Bahrain</t>
  </si>
  <si>
    <t>Information and e-Government Authority</t>
  </si>
  <si>
    <t>x</t>
  </si>
  <si>
    <t>Bangladesh</t>
  </si>
  <si>
    <t>MICS 2019</t>
  </si>
  <si>
    <t>Bahamas</t>
  </si>
  <si>
    <t>Barbados</t>
  </si>
  <si>
    <t>MICS 2012</t>
  </si>
  <si>
    <t>Belarus</t>
  </si>
  <si>
    <t>Vital registration data 2012</t>
  </si>
  <si>
    <t>Belgium</t>
  </si>
  <si>
    <t>Belize</t>
  </si>
  <si>
    <t xml:space="preserve">MICS 2015 </t>
  </si>
  <si>
    <t>Benin</t>
  </si>
  <si>
    <t>Bhutan</t>
  </si>
  <si>
    <t>MICS 2010</t>
  </si>
  <si>
    <t>Bolivia (Plurinational State of)</t>
  </si>
  <si>
    <t>EDSA 2016</t>
  </si>
  <si>
    <t>MICS 2015</t>
  </si>
  <si>
    <t>Bosnia and Herzegovina</t>
  </si>
  <si>
    <t>MICS 2006</t>
  </si>
  <si>
    <t>Botswana</t>
  </si>
  <si>
    <t>Demographic Survey 2017</t>
  </si>
  <si>
    <t>Brazil</t>
  </si>
  <si>
    <t xml:space="preserve">Estatísticas do Registro Civil </t>
  </si>
  <si>
    <t>Bulgaria</t>
  </si>
  <si>
    <t>Burkina Faso</t>
  </si>
  <si>
    <t>DHS 2010</t>
  </si>
  <si>
    <t>Burundi</t>
  </si>
  <si>
    <t>DHS 2016-17</t>
  </si>
  <si>
    <t>British Virgin Islands</t>
  </si>
  <si>
    <t>Cabo Verde</t>
  </si>
  <si>
    <t>Censo 2010</t>
  </si>
  <si>
    <t>Brunei Darussalam</t>
  </si>
  <si>
    <t>Cambodia</t>
  </si>
  <si>
    <t>DHS 2014</t>
  </si>
  <si>
    <t>Cameroon</t>
  </si>
  <si>
    <t>DHS 2018</t>
  </si>
  <si>
    <t>Canada</t>
  </si>
  <si>
    <t>Chad</t>
  </si>
  <si>
    <t>Chile</t>
  </si>
  <si>
    <t>Estadísticas Vitales 2011</t>
  </si>
  <si>
    <t>Colombia</t>
  </si>
  <si>
    <t>Comoros</t>
  </si>
  <si>
    <t>DHS 2012</t>
  </si>
  <si>
    <t>Congo</t>
  </si>
  <si>
    <t>MICS 2014-15</t>
  </si>
  <si>
    <t>Cook Islands</t>
  </si>
  <si>
    <t>Vital statistics 2017</t>
  </si>
  <si>
    <t>Costa Rica</t>
  </si>
  <si>
    <t>INEC 2013</t>
  </si>
  <si>
    <t>China</t>
  </si>
  <si>
    <t>Côte d'Ivoire</t>
  </si>
  <si>
    <t>MICS 2016</t>
  </si>
  <si>
    <t>Croatia</t>
  </si>
  <si>
    <t>Ministry of Public Administration</t>
  </si>
  <si>
    <t>Cuba</t>
  </si>
  <si>
    <t>Cyprus</t>
  </si>
  <si>
    <t>Czechia</t>
  </si>
  <si>
    <t>Democratic People's Republic of Korea</t>
  </si>
  <si>
    <t>MICS 2009</t>
  </si>
  <si>
    <t>Democratic Republic of the Congo</t>
  </si>
  <si>
    <t>MICS 2017-18</t>
  </si>
  <si>
    <t>Denmark</t>
  </si>
  <si>
    <t>Djibouti</t>
  </si>
  <si>
    <t>MICS 2014</t>
  </si>
  <si>
    <t>Dominican Republic</t>
  </si>
  <si>
    <t>Ecuador</t>
  </si>
  <si>
    <t>Registro Civil 2016</t>
  </si>
  <si>
    <t>Egypt</t>
  </si>
  <si>
    <t>El Salvador</t>
  </si>
  <si>
    <t>General Directorate for Statistics and Census</t>
  </si>
  <si>
    <t>Equatorial Guinea</t>
  </si>
  <si>
    <t>DHS 2011</t>
  </si>
  <si>
    <t>Estonia</t>
  </si>
  <si>
    <t>Dominica</t>
  </si>
  <si>
    <t>Eswatini</t>
  </si>
  <si>
    <t>Ethiopia</t>
  </si>
  <si>
    <t>DHS 2016</t>
  </si>
  <si>
    <t>Finland</t>
  </si>
  <si>
    <t>France</t>
  </si>
  <si>
    <t>Gabon</t>
  </si>
  <si>
    <t>Gambia</t>
  </si>
  <si>
    <t>MICS 2018</t>
  </si>
  <si>
    <t>Eritrea</t>
  </si>
  <si>
    <t>Georgia</t>
  </si>
  <si>
    <t>WMS 2017</t>
  </si>
  <si>
    <t>Germany</t>
  </si>
  <si>
    <t>Federal Statistical Office</t>
  </si>
  <si>
    <t>Ghana</t>
  </si>
  <si>
    <t>Greece</t>
  </si>
  <si>
    <t>Fiji</t>
  </si>
  <si>
    <t>Guatemala</t>
  </si>
  <si>
    <t>ENSMI 2014-15</t>
  </si>
  <si>
    <t>Guinea</t>
  </si>
  <si>
    <t>Guinea-Bissau</t>
  </si>
  <si>
    <t>Guyana</t>
  </si>
  <si>
    <t>Haiti</t>
  </si>
  <si>
    <t>Honduras</t>
  </si>
  <si>
    <t>DHS 2011-12</t>
  </si>
  <si>
    <t>Hungary</t>
  </si>
  <si>
    <t>Iceland</t>
  </si>
  <si>
    <t>India</t>
  </si>
  <si>
    <t>NFHS 2015-16</t>
  </si>
  <si>
    <t>Grenada</t>
  </si>
  <si>
    <t>Indonesia</t>
  </si>
  <si>
    <t>SUSENAS 2019</t>
  </si>
  <si>
    <t>Iran (Islamic Republic of)</t>
  </si>
  <si>
    <t>MIDHS 2010</t>
  </si>
  <si>
    <t>Iraq</t>
  </si>
  <si>
    <t>Ireland</t>
  </si>
  <si>
    <t>Israel</t>
  </si>
  <si>
    <t>Italy</t>
  </si>
  <si>
    <t>Holy See</t>
  </si>
  <si>
    <t>Jamaica</t>
  </si>
  <si>
    <t>Japan</t>
  </si>
  <si>
    <t>Jordan</t>
  </si>
  <si>
    <t>Kazakhstan</t>
  </si>
  <si>
    <t>Kenya</t>
  </si>
  <si>
    <t>Kiribati</t>
  </si>
  <si>
    <t>x,y</t>
  </si>
  <si>
    <t>Kyrgyzstan</t>
  </si>
  <si>
    <t>Lao People's Democratic Republic</t>
  </si>
  <si>
    <t>MICS 2017</t>
  </si>
  <si>
    <t>Latvia</t>
  </si>
  <si>
    <t>Lebanon</t>
  </si>
  <si>
    <t>Lesotho</t>
  </si>
  <si>
    <t>Liberia</t>
  </si>
  <si>
    <t>DHS 2013</t>
  </si>
  <si>
    <t>Liechtenstein</t>
  </si>
  <si>
    <t>Lithuania</t>
  </si>
  <si>
    <t>Statistics Lithuania 2019</t>
  </si>
  <si>
    <t>Luxembourg</t>
  </si>
  <si>
    <t>Madagascar</t>
  </si>
  <si>
    <t>Malawi</t>
  </si>
  <si>
    <t>MICS 2013-14</t>
  </si>
  <si>
    <t>Kuwait</t>
  </si>
  <si>
    <t>Maldives</t>
  </si>
  <si>
    <t>Mali</t>
  </si>
  <si>
    <t>Malta</t>
  </si>
  <si>
    <t>Marshall Islands</t>
  </si>
  <si>
    <t>ICHNS 2017</t>
  </si>
  <si>
    <t>Mauritania</t>
  </si>
  <si>
    <t>Mexico</t>
  </si>
  <si>
    <t>Monaco</t>
  </si>
  <si>
    <t>Libya</t>
  </si>
  <si>
    <t>Mongolia</t>
  </si>
  <si>
    <t>Montenegro</t>
  </si>
  <si>
    <t>MICS 2013</t>
  </si>
  <si>
    <t>Montserrat</t>
  </si>
  <si>
    <t>National Civil Authority, Registry Department, 2017</t>
  </si>
  <si>
    <t>Morocco</t>
  </si>
  <si>
    <t>ENPSF 2018</t>
  </si>
  <si>
    <t>Mozambique</t>
  </si>
  <si>
    <t>AIS 2015</t>
  </si>
  <si>
    <t>Myanmar</t>
  </si>
  <si>
    <t>Malaysia</t>
  </si>
  <si>
    <t>Namibia</t>
  </si>
  <si>
    <t>Intercensal Survey 2016</t>
  </si>
  <si>
    <t>Nauru</t>
  </si>
  <si>
    <t>Vital statistics 2013</t>
  </si>
  <si>
    <t>Nepal</t>
  </si>
  <si>
    <t>Netherlands</t>
  </si>
  <si>
    <t>New Zealand</t>
  </si>
  <si>
    <t>Nicaragua</t>
  </si>
  <si>
    <t>ENDESA 2011/12</t>
  </si>
  <si>
    <t>Mauritius</t>
  </si>
  <si>
    <t>Niger</t>
  </si>
  <si>
    <t>Nigeria</t>
  </si>
  <si>
    <t>Micronesia (Federated States of)</t>
  </si>
  <si>
    <t>North Macedonia</t>
  </si>
  <si>
    <t>Norway</t>
  </si>
  <si>
    <t>Oman</t>
  </si>
  <si>
    <t>Ministry of Health and Civil Registration</t>
  </si>
  <si>
    <t>Pakistan</t>
  </si>
  <si>
    <t>Panama</t>
  </si>
  <si>
    <t>INEC, Encuesta de Propósitos Múltiples</t>
  </si>
  <si>
    <t>Papua New Guinea</t>
  </si>
  <si>
    <t>DHS 2016-18</t>
  </si>
  <si>
    <t>Paraguay</t>
  </si>
  <si>
    <t>DGEEC 2017</t>
  </si>
  <si>
    <t>Peru</t>
  </si>
  <si>
    <t>ENDES 2016</t>
  </si>
  <si>
    <t>Philippines</t>
  </si>
  <si>
    <t>DHS 2017</t>
  </si>
  <si>
    <t>Poland</t>
  </si>
  <si>
    <t>Polish Ministry of Interior and Administration</t>
  </si>
  <si>
    <t>Portugal</t>
  </si>
  <si>
    <t>Qatar</t>
  </si>
  <si>
    <t>Republic of Moldova</t>
  </si>
  <si>
    <t>Romania</t>
  </si>
  <si>
    <t>Live births statistical bulletins, National Institute of Statistics, 2019</t>
  </si>
  <si>
    <t>Russian Federation</t>
  </si>
  <si>
    <t>Rwanda</t>
  </si>
  <si>
    <t>DHS 2014-2015</t>
  </si>
  <si>
    <t>Niue</t>
  </si>
  <si>
    <t>Saint Lucia</t>
  </si>
  <si>
    <t>Samoa</t>
  </si>
  <si>
    <t>MICS 2019-20, Factsheets</t>
  </si>
  <si>
    <t>MICS 2011</t>
  </si>
  <si>
    <t>San Marino</t>
  </si>
  <si>
    <t>Sao Tome and Principe</t>
  </si>
  <si>
    <t>Saudi Arabia</t>
  </si>
  <si>
    <t>Household health survey 2018</t>
  </si>
  <si>
    <t>Palau</t>
  </si>
  <si>
    <t>Senegal</t>
  </si>
  <si>
    <t>Continuous DHS 2019</t>
  </si>
  <si>
    <t>Serbia</t>
  </si>
  <si>
    <t>Sierra Leone</t>
  </si>
  <si>
    <t>DHS 2019</t>
  </si>
  <si>
    <t>Singapore</t>
  </si>
  <si>
    <t>Local birth registration, Immigration and Checkpoints Authority, 2019</t>
  </si>
  <si>
    <t>Slovakia</t>
  </si>
  <si>
    <t>Vital statistics, Statistical Office of Slovak Republic 2019</t>
  </si>
  <si>
    <t>Slovenia</t>
  </si>
  <si>
    <t>Solomon Islands</t>
  </si>
  <si>
    <t>Somalia</t>
  </si>
  <si>
    <t>SDHS 2020</t>
  </si>
  <si>
    <t>South Africa</t>
  </si>
  <si>
    <t>Recorded live births 2017</t>
  </si>
  <si>
    <t>Republic of Korea</t>
  </si>
  <si>
    <t>South Sudan</t>
  </si>
  <si>
    <t xml:space="preserve">SHHS-2 2010 </t>
  </si>
  <si>
    <t>Spain</t>
  </si>
  <si>
    <t>Sri Lanka</t>
  </si>
  <si>
    <t>DHS 2006-07</t>
  </si>
  <si>
    <t>State of Palestine</t>
  </si>
  <si>
    <t>MICS 2019-20</t>
  </si>
  <si>
    <t>Sudan</t>
  </si>
  <si>
    <t>Saint Kitts and Nevis</t>
  </si>
  <si>
    <t>Suriname</t>
  </si>
  <si>
    <t>Sweden</t>
  </si>
  <si>
    <t>Saint Vincent and the Grenadines</t>
  </si>
  <si>
    <t>Switzerland</t>
  </si>
  <si>
    <t>Syrian Arab Republic</t>
  </si>
  <si>
    <t>Tajikistan</t>
  </si>
  <si>
    <t>Thailand</t>
  </si>
  <si>
    <t>Timor-Leste</t>
  </si>
  <si>
    <t>Togo</t>
  </si>
  <si>
    <t>Tonga</t>
  </si>
  <si>
    <t>Seychelles</t>
  </si>
  <si>
    <t>Trinidad and Tobago</t>
  </si>
  <si>
    <t>Tunisia</t>
  </si>
  <si>
    <t>Turkey</t>
  </si>
  <si>
    <t>Turkmenistan</t>
  </si>
  <si>
    <t>Tuvalu</t>
  </si>
  <si>
    <t>DHS 2007</t>
  </si>
  <si>
    <t>Uganda</t>
  </si>
  <si>
    <t>Ukraine</t>
  </si>
  <si>
    <t xml:space="preserve">MICS 2012 </t>
  </si>
  <si>
    <t>United Arab Emirates</t>
  </si>
  <si>
    <t>Ministry of Health and Prevention 2018</t>
  </si>
  <si>
    <t>United Kingdom</t>
  </si>
  <si>
    <t>United Republic of Tanzania</t>
  </si>
  <si>
    <t>Uruguay</t>
  </si>
  <si>
    <t>Uzbekistan</t>
  </si>
  <si>
    <t>Vanuatu</t>
  </si>
  <si>
    <t xml:space="preserve">DHS 2013 </t>
  </si>
  <si>
    <t>Venezuela (Bolivarian Republic of)</t>
  </si>
  <si>
    <t>Vital registration system 2017</t>
  </si>
  <si>
    <t>Viet Nam</t>
  </si>
  <si>
    <t>Yemen</t>
  </si>
  <si>
    <t>Zambia</t>
  </si>
  <si>
    <t>Zimbabwe</t>
  </si>
  <si>
    <t>Sub-Saharan Africa</t>
  </si>
  <si>
    <t>Tokelau</t>
  </si>
  <si>
    <t>Middle East and North Africa</t>
  </si>
  <si>
    <t>South Asia</t>
  </si>
  <si>
    <t>East Asia and Pacific</t>
  </si>
  <si>
    <t>Latin America and Caribbean</t>
  </si>
  <si>
    <t>Europe and Central Asia</t>
  </si>
  <si>
    <t>Turks and Caicos Islands</t>
  </si>
  <si>
    <t>North America</t>
  </si>
  <si>
    <t>Least developed countries</t>
  </si>
  <si>
    <t>United States</t>
  </si>
  <si>
    <t>SUMMARY</t>
  </si>
  <si>
    <t>World</t>
  </si>
  <si>
    <t>Notes:</t>
  </si>
  <si>
    <t xml:space="preserve">The summary estimates by sex cannot be directly compared with the global and regional estimates for total since they are based on a subset of countries with available data by sex. </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</si>
  <si>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</si>
  <si>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</si>
  <si>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</si>
  <si>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r>
      <t xml:space="preserve">v Estimates of 100% were assumed given that civil registration systems in these countries are complete and all vital events (including births) are registered. Source: United Nations, Department of Economic and Social Affairs, Statistics Division, </t>
    </r>
    <r>
      <rPr>
        <i/>
        <sz val="10"/>
        <rFont val="Arial Narrow"/>
        <family val="2"/>
      </rPr>
      <t>last update December 2017</t>
    </r>
    <r>
      <rPr>
        <sz val="10"/>
        <rFont val="Arial Narrow"/>
        <family val="2"/>
      </rPr>
      <t>.</t>
    </r>
  </si>
  <si>
    <r>
      <rPr>
        <vertAlign val="superscript"/>
        <sz val="10"/>
        <color indexed="8"/>
        <rFont val="Arial Narrow"/>
        <family val="2"/>
      </rPr>
      <t>+</t>
    </r>
    <r>
      <rPr>
        <sz val="10"/>
        <color indexed="8"/>
        <rFont val="Arial Narrow"/>
        <family val="2"/>
      </rPr>
      <t xml:space="preserve">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r>
  </si>
  <si>
    <t>* Data refer to the most recent year available during the period specified in the column heading.</t>
  </si>
  <si>
    <t>Indicator definition:</t>
  </si>
  <si>
    <t>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</si>
  <si>
    <t xml:space="preserve">Source: </t>
  </si>
  <si>
    <t>UNICEF global databases, 2021, based on DHS, MICS, other national surveys, censuses and vital registration systems.</t>
  </si>
  <si>
    <t>Prepared by the Data and Analytics Section; Division of Data, Analytics, Planning and Monitoring, UNICEF</t>
  </si>
  <si>
    <t xml:space="preserve">Contact us:  </t>
  </si>
  <si>
    <t>data@unicef.org</t>
  </si>
  <si>
    <t>Statistics Denmark 2019</t>
  </si>
  <si>
    <t xml:space="preserve">   Eastern and Southern Africa</t>
  </si>
  <si>
    <t xml:space="preserve">   West and Central Africa</t>
  </si>
  <si>
    <t xml:space="preserve">   Eastern Europe and Central Asia</t>
  </si>
  <si>
    <t xml:space="preserve">   Western Europe</t>
  </si>
  <si>
    <t>Central African Republic</t>
  </si>
  <si>
    <t>Eastern Europe and Central Asia</t>
  </si>
  <si>
    <t>Eastern and Southern Africa</t>
  </si>
  <si>
    <r>
      <t>Birth registration (%)</t>
    </r>
    <r>
      <rPr>
        <b/>
        <vertAlign val="superscript"/>
        <sz val="11"/>
        <rFont val="Arial Narrow"/>
        <family val="2"/>
      </rPr>
      <t xml:space="preserve">+
</t>
    </r>
    <r>
      <rPr>
        <b/>
        <sz val="11"/>
        <rFont val="Arial Narrow"/>
        <family val="2"/>
      </rPr>
      <t>(2011-2020)*</t>
    </r>
  </si>
  <si>
    <t>total</t>
  </si>
  <si>
    <t>Children in Residential Care</t>
  </si>
  <si>
    <t>AFG</t>
  </si>
  <si>
    <t>ALB</t>
  </si>
  <si>
    <t>DZA</t>
  </si>
  <si>
    <t>AND</t>
  </si>
  <si>
    <t>AGO</t>
  </si>
  <si>
    <t>AIA</t>
  </si>
  <si>
    <t>ATG</t>
  </si>
  <si>
    <t>ARG</t>
  </si>
  <si>
    <t>ARM</t>
  </si>
  <si>
    <t>AUS</t>
  </si>
  <si>
    <t>AUT</t>
  </si>
  <si>
    <t>AZE</t>
  </si>
  <si>
    <t>BHS</t>
  </si>
  <si>
    <t>BHR</t>
  </si>
  <si>
    <t>BGD</t>
  </si>
  <si>
    <t>BRB</t>
  </si>
  <si>
    <t>BLR</t>
  </si>
  <si>
    <t>BEL</t>
  </si>
  <si>
    <t>BLZ</t>
  </si>
  <si>
    <t>BEN</t>
  </si>
  <si>
    <t>BTN</t>
  </si>
  <si>
    <t>BOL</t>
  </si>
  <si>
    <t>BIH</t>
  </si>
  <si>
    <t>BWA</t>
  </si>
  <si>
    <t>BRA</t>
  </si>
  <si>
    <t>VGB</t>
  </si>
  <si>
    <t>BRN</t>
  </si>
  <si>
    <t>BGR</t>
  </si>
  <si>
    <t>BFA</t>
  </si>
  <si>
    <t>BDI</t>
  </si>
  <si>
    <t>KHM</t>
  </si>
  <si>
    <t>CMR</t>
  </si>
  <si>
    <t>CAN</t>
  </si>
  <si>
    <t>CPV</t>
  </si>
  <si>
    <t>CAF</t>
  </si>
  <si>
    <t>TCD</t>
  </si>
  <si>
    <t>CHL</t>
  </si>
  <si>
    <t>CHN</t>
  </si>
  <si>
    <t>COL</t>
  </si>
  <si>
    <t>COM</t>
  </si>
  <si>
    <t>COG</t>
  </si>
  <si>
    <t>COK</t>
  </si>
  <si>
    <t>CRI</t>
  </si>
  <si>
    <t>CIV</t>
  </si>
  <si>
    <t>HRV</t>
  </si>
  <si>
    <t>CUB</t>
  </si>
  <si>
    <t>CZE</t>
  </si>
  <si>
    <t>COD</t>
  </si>
  <si>
    <t>DNK</t>
  </si>
  <si>
    <t>DJI</t>
  </si>
  <si>
    <t>DMA</t>
  </si>
  <si>
    <t>DOM</t>
  </si>
  <si>
    <t>ECU</t>
  </si>
  <si>
    <t>EGY</t>
  </si>
  <si>
    <t>SLV</t>
  </si>
  <si>
    <t>GNQ</t>
  </si>
  <si>
    <t>ERI</t>
  </si>
  <si>
    <t>EST</t>
  </si>
  <si>
    <t>SWZ</t>
  </si>
  <si>
    <t>ETH</t>
  </si>
  <si>
    <t>FJI</t>
  </si>
  <si>
    <t>FIN</t>
  </si>
  <si>
    <t>FRA</t>
  </si>
  <si>
    <t>GAB</t>
  </si>
  <si>
    <t>GMB</t>
  </si>
  <si>
    <t>GEO</t>
  </si>
  <si>
    <t>DEU</t>
  </si>
  <si>
    <t>GHA</t>
  </si>
  <si>
    <t>GRC</t>
  </si>
  <si>
    <t>GRD</t>
  </si>
  <si>
    <t>GTM</t>
  </si>
  <si>
    <t>GIN</t>
  </si>
  <si>
    <t>GNB</t>
  </si>
  <si>
    <t>GUY</t>
  </si>
  <si>
    <t>HTI</t>
  </si>
  <si>
    <t>HND</t>
  </si>
  <si>
    <t>HUN</t>
  </si>
  <si>
    <t>ISL</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</si>
  <si>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</si>
  <si>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</si>
  <si>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</si>
  <si>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</si>
  <si>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</si>
  <si>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</si>
  <si>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</si>
  <si>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</si>
  <si>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</si>
  <si>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</si>
  <si>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</si>
  <si>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</si>
  <si>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</si>
  <si>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</si>
  <si>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</si>
  <si>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</si>
  <si>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</si>
  <si>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</si>
  <si>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</si>
  <si>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</si>
  <si>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</si>
  <si>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</si>
  <si>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</si>
  <si>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LTU</t>
  </si>
  <si>
    <t>LUX</t>
  </si>
  <si>
    <t>MDG</t>
  </si>
  <si>
    <t>MWI</t>
  </si>
  <si>
    <t>MYS</t>
  </si>
  <si>
    <t>MDV</t>
  </si>
  <si>
    <t>MLI</t>
  </si>
  <si>
    <t>MLT</t>
  </si>
  <si>
    <t>MHL</t>
  </si>
  <si>
    <t>MRT</t>
  </si>
  <si>
    <t>MUS</t>
  </si>
  <si>
    <t>MEX</t>
  </si>
  <si>
    <t>FSM</t>
  </si>
  <si>
    <t>MDA</t>
  </si>
  <si>
    <t>MNG</t>
  </si>
  <si>
    <t>MNE</t>
  </si>
  <si>
    <t>MSR</t>
  </si>
  <si>
    <t>MAR</t>
  </si>
  <si>
    <t>MOZ</t>
  </si>
  <si>
    <t>MMR</t>
  </si>
  <si>
    <t>NAM</t>
  </si>
  <si>
    <t>NRU</t>
  </si>
  <si>
    <t>NIU</t>
  </si>
  <si>
    <t>NPL</t>
  </si>
  <si>
    <t>NLD</t>
  </si>
  <si>
    <t>NZL</t>
  </si>
  <si>
    <t>NIC</t>
  </si>
  <si>
    <t>NER</t>
  </si>
  <si>
    <t>NGA</t>
  </si>
  <si>
    <t>MKD</t>
  </si>
  <si>
    <t>NOR</t>
  </si>
  <si>
    <t>OMN</t>
  </si>
  <si>
    <t>PAK</t>
  </si>
  <si>
    <t>PLW</t>
  </si>
  <si>
    <t>PAN</t>
  </si>
  <si>
    <t>PNG</t>
  </si>
  <si>
    <t>PRY</t>
  </si>
  <si>
    <t>PER</t>
  </si>
  <si>
    <t>PHL</t>
  </si>
  <si>
    <t>POL</t>
  </si>
  <si>
    <t>PRT</t>
  </si>
  <si>
    <t>QAT</t>
  </si>
  <si>
    <t>ROU</t>
  </si>
  <si>
    <t>RUS</t>
  </si>
  <si>
    <t>RWA</t>
  </si>
  <si>
    <t>KNA</t>
  </si>
  <si>
    <t>LCA</t>
  </si>
  <si>
    <t>VCT</t>
  </si>
  <si>
    <t>WSM</t>
  </si>
  <si>
    <t>SMR</t>
  </si>
  <si>
    <t>STP</t>
  </si>
  <si>
    <t>SAU</t>
  </si>
  <si>
    <t>SEN</t>
  </si>
  <si>
    <t>SRB</t>
  </si>
  <si>
    <t>SYC</t>
  </si>
  <si>
    <t>SLE</t>
  </si>
  <si>
    <t>SGP</t>
  </si>
  <si>
    <t>SVK</t>
  </si>
  <si>
    <t>SVN</t>
  </si>
  <si>
    <t>SLB</t>
  </si>
  <si>
    <t>SOM</t>
  </si>
  <si>
    <t>ZAF</t>
  </si>
  <si>
    <t>SSD</t>
  </si>
  <si>
    <t>ESP</t>
  </si>
  <si>
    <t>LKA</t>
  </si>
  <si>
    <t>PSE</t>
  </si>
  <si>
    <t>SDN</t>
  </si>
  <si>
    <t>SUR</t>
  </si>
  <si>
    <t>SWE</t>
  </si>
  <si>
    <t>CHE</t>
  </si>
  <si>
    <t>SYR</t>
  </si>
  <si>
    <t>TJK</t>
  </si>
  <si>
    <t>TZA</t>
  </si>
  <si>
    <t>THA</t>
  </si>
  <si>
    <t>TLS</t>
  </si>
  <si>
    <t>TGO</t>
  </si>
  <si>
    <t>TON</t>
  </si>
  <si>
    <t>TTO</t>
  </si>
  <si>
    <t>TUN</t>
  </si>
  <si>
    <t>TUR</t>
  </si>
  <si>
    <t>TKM</t>
  </si>
  <si>
    <t>TCA</t>
  </si>
  <si>
    <t>TUV</t>
  </si>
  <si>
    <t>UGA</t>
  </si>
  <si>
    <t>UKR</t>
  </si>
  <si>
    <t>ARE</t>
  </si>
  <si>
    <t>GBR</t>
  </si>
  <si>
    <t>USA</t>
  </si>
  <si>
    <t>URY</t>
  </si>
  <si>
    <t>UZB</t>
  </si>
  <si>
    <t>VUT</t>
  </si>
  <si>
    <t>VEN</t>
  </si>
  <si>
    <t>VNM</t>
  </si>
  <si>
    <t>YEM</t>
  </si>
  <si>
    <t>ZMB</t>
  </si>
  <si>
    <t>ZWE</t>
  </si>
  <si>
    <t>CYP</t>
  </si>
  <si>
    <t>VAT</t>
  </si>
  <si>
    <t>LIE</t>
  </si>
  <si>
    <t>MCO</t>
  </si>
  <si>
    <t>TKL</t>
  </si>
  <si>
    <t>Age</t>
  </si>
  <si>
    <t>Notes</t>
  </si>
  <si>
    <t>Time period</t>
  </si>
  <si>
    <t>Source:</t>
  </si>
  <si>
    <t xml:space="preserve">Indicator definition: </t>
  </si>
  <si>
    <r>
      <t>Children in Residential Care</t>
    </r>
    <r>
      <rPr>
        <b/>
        <vertAlign val="superscript"/>
        <sz val="11"/>
        <rFont val="Arial Narrow"/>
        <family val="2"/>
      </rPr>
      <t xml:space="preserve">
</t>
    </r>
    <r>
      <rPr>
        <b/>
        <sz val="11"/>
        <rFont val="Arial Narrow"/>
        <family val="2"/>
      </rPr>
      <t>(2010-2022)*</t>
    </r>
  </si>
  <si>
    <t>Y0T17</t>
  </si>
  <si>
    <t>National Statistics and Information Authority, Key Statistical Indicators 2020</t>
  </si>
  <si>
    <t>TransMonEE database 2020</t>
  </si>
  <si>
    <t>Ministry of Social Development</t>
  </si>
  <si>
    <t>Ministry of Social Transformation, Human Resource Development and the Blue Economy</t>
  </si>
  <si>
    <t>Y0T21</t>
  </si>
  <si>
    <t>Age is 0-21 years</t>
  </si>
  <si>
    <t>MoH, MoSD, National Secretary of Child &amp; Family and UNICEF, Situación de Niñas, Niños y Adolescentes sin cuidados parentales en la República Argentina</t>
  </si>
  <si>
    <t>Statistical Committee of Armenia (ARMSTAT) as reported in TransMonEE</t>
  </si>
  <si>
    <t>Australian Institute of Health and Welfare (2013)</t>
  </si>
  <si>
    <t>Ministry of Family Affairs</t>
  </si>
  <si>
    <t xml:space="preserve">State Statistical Committee of the Republic of Azerbaijan </t>
  </si>
  <si>
    <t>Department of Social Services</t>
  </si>
  <si>
    <t>Y0T16</t>
  </si>
  <si>
    <t>Age is 0-16 years</t>
  </si>
  <si>
    <t>Child Care Board</t>
  </si>
  <si>
    <t>Belstat</t>
  </si>
  <si>
    <t>Y0T18</t>
  </si>
  <si>
    <t>Age is 0-18 years</t>
  </si>
  <si>
    <t>Ministry of Human Development Social Transformation &amp; Poverty Alleviation</t>
  </si>
  <si>
    <t>Child Protection Mapping and Assessment Report</t>
  </si>
  <si>
    <t>Ministerio de Justicia y Transparencia Institucional</t>
  </si>
  <si>
    <t>Agency for Statistics, Social Welfare Report, 2015-2020</t>
  </si>
  <si>
    <t>Ministry of Local Government</t>
  </si>
  <si>
    <t>MDS/FIOCRUZ</t>
  </si>
  <si>
    <t>Ministry of Health and Social Development</t>
  </si>
  <si>
    <t>Agency for Social Assistance, Ministry of Health and NSI</t>
  </si>
  <si>
    <t>Ministry of Social Protection</t>
  </si>
  <si>
    <t>ICCA and SOS Village</t>
  </si>
  <si>
    <t>Ministry of Social Affairs, Veterans and Youth Rehabilitation, General of the Directorate of Technical Affairs and Department of Child Welfare; Summary Report
On Digital Inspection of RCIs conducted in 2019</t>
  </si>
  <si>
    <t>MINAS Annual Statistics</t>
  </si>
  <si>
    <t>SENAME (Anuario Estadistico 2020), table 106</t>
  </si>
  <si>
    <t>Ministry of Civil Affairs, China Civil Affairs’ Statistical Yearbook, 2020</t>
  </si>
  <si>
    <t>ICBF Información Aplicativo Linea Base Central de Cupos</t>
  </si>
  <si>
    <t>PANI</t>
  </si>
  <si>
    <t>Ministry of the Family, Women and Children</t>
  </si>
  <si>
    <t>Ministry of Education</t>
  </si>
  <si>
    <t>Y0T20</t>
  </si>
  <si>
    <t>Age is 0-20 years</t>
  </si>
  <si>
    <t>http://nososco-eng.nom-nos.dk/filer/publikationer/Trygtext%202011%20UK.pdf</t>
  </si>
  <si>
    <t>Ministry of Youth Development and Empowerment, Youth at Risk, Gender Affairs, Seniors Security and Dominicans with Disabilities</t>
  </si>
  <si>
    <t>Comite de Derechos del Nino de Ginebra</t>
  </si>
  <si>
    <t>Ministerio de Inclusión Económica y Social</t>
  </si>
  <si>
    <t>MOSS Administrative records</t>
  </si>
  <si>
    <t>Prontuario Estadístico 2020, Sistema de Información para la Infancia, SIPI (ISNA)</t>
  </si>
  <si>
    <t>MoLHW as cited in Fourth Periodic Report of States Parties to the CRC</t>
  </si>
  <si>
    <t>Deputy Prime Minister Office in charge of Residential Children Care Facilities</t>
  </si>
  <si>
    <t>Ministry of Social Welfare, Women and Poverty Alleviation, annual report 2012</t>
  </si>
  <si>
    <t>Maison de I'Esperance; SOS Mwana; ONG Micone (non-state res care); ENEDA rt Horizons Nouveaux (state res care)</t>
  </si>
  <si>
    <t>Definition is different from the previous year's submission</t>
  </si>
  <si>
    <t>TransMonEE database; Agency for State Care and Assistance for the (Statutory) Victims of Human Trafficking</t>
  </si>
  <si>
    <t>Federal Statistical Office, Children and Youth Services</t>
  </si>
  <si>
    <t>The Ministry of Gender, Children and Social Protection</t>
  </si>
  <si>
    <t>Ministry of Labour and Social Affairs</t>
  </si>
  <si>
    <t>Child Protection Authority</t>
  </si>
  <si>
    <t>Consejo Nacional de Adopciones (residential care)</t>
  </si>
  <si>
    <t>National Directory in charge of Child protection</t>
  </si>
  <si>
    <t>Ministry of Woman, Family and Social Protection</t>
  </si>
  <si>
    <t>Ministry of Labor, Human Services and Social Security</t>
  </si>
  <si>
    <t>Institut du bien-etre social et de reserches (IBERS)</t>
  </si>
  <si>
    <t>Directorate of Children, Adolescents and Family (DINAF), Manual for Monitoring and Evaluation of Residential Alternative Care Institutions, 2016</t>
  </si>
  <si>
    <t>TransMonEE database</t>
  </si>
  <si>
    <t>Report of the Committee for Analysing Data of Mapping and Review Exercise of Child Care Institutions under the Juvenile Justice (Care and Protection of Children) Act, 2015 and Other Homes by the Ministry of Women and Child Development, see p.6</t>
  </si>
  <si>
    <t>Ministry of Social Affairs</t>
  </si>
  <si>
    <t>Bureau for Family, Women and Children's Empowerment</t>
  </si>
  <si>
    <t>Ministry of Labor and Social Affairs</t>
  </si>
  <si>
    <t>Health Service Executive</t>
  </si>
  <si>
    <t>Child Protection and Family Services Agency as reported in Economic and Social Survey 2020 (Planning Institute of Jamaica), table 25.4, p. 25.8</t>
  </si>
  <si>
    <t>Ministry of Health, Labor and Welfare, “Reference Material: Current State of Alternative Care”</t>
  </si>
  <si>
    <t>TransMonEE</t>
  </si>
  <si>
    <t>Ministry of Gender, Children and Social Development</t>
  </si>
  <si>
    <t>Ministry of Social Affairs and Labor</t>
  </si>
  <si>
    <t>Ministry of Labour and Social Protection and Migration, NSC, Ministry of Education and Science, Ministry of Health as part of TransMonEE 2020</t>
  </si>
  <si>
    <t>Ministry of Health and Social Welfare</t>
  </si>
  <si>
    <t>TransMonEE database 2018</t>
  </si>
  <si>
    <t>Malawi Human Rights Commission, Report on Monitoring of Child Care Institutions in Malawi, 2017</t>
  </si>
  <si>
    <t>Ministry of Women, Family and Community Development</t>
  </si>
  <si>
    <t>Ministry of Gender, Family and Social Services</t>
  </si>
  <si>
    <t>DRPFEF du District/rapports centres 2020, as reported in Bulletin Statistique 2020 (Ministry of Women, Child and Family)</t>
  </si>
  <si>
    <t>Office of the Commissioner for Children</t>
  </si>
  <si>
    <t>Rapports annuels pour 2011 du Center de protection et d'integration sociale des enfants</t>
  </si>
  <si>
    <t>Censo de Población y Vivienda 2020, Características de alojamientos de asistencia social, Usuarios (INEGI)</t>
  </si>
  <si>
    <t>Agency for Family, Children and Youth development</t>
  </si>
  <si>
    <t>Ministry of Finance and Social Welfare</t>
  </si>
  <si>
    <t xml:space="preserve">Ministry of Health and Social Services </t>
  </si>
  <si>
    <t>Annuaire Statistique de l'Entraide National 2018</t>
  </si>
  <si>
    <t>National Alternative Care Assessment (conducted by Ministry of Women &amp; Social Action, Attorney General's Office, Supreme Court &amp; UNICEF)</t>
  </si>
  <si>
    <t>Y7T17</t>
  </si>
  <si>
    <t>Age is 7-17 years</t>
  </si>
  <si>
    <t>Department of Social Welfare</t>
  </si>
  <si>
    <t>Directorate of Child Welfare Services (Ministry of Gender Equality and Social Welfare)</t>
  </si>
  <si>
    <t>National Child Rights Council (2021), State of Children in Nepal 2021;</t>
  </si>
  <si>
    <t>Ministry of Child, Youth and Family</t>
  </si>
  <si>
    <t>Ministry of Family, Adolescents and Children</t>
  </si>
  <si>
    <t>Direction de la protection de l'enfant</t>
  </si>
  <si>
    <t>Ministry of Social Development, Social Indicators Report 2016</t>
  </si>
  <si>
    <t>Estadisticas de la Secretaria Nacional de Ninez, Adolescencia y Familia</t>
  </si>
  <si>
    <t>National Secretariat for Children</t>
  </si>
  <si>
    <t>Ministry of women and vulnerable populations, Monitoring report of residential care centers and corporate</t>
  </si>
  <si>
    <t>Department of Social Welfare and Development</t>
  </si>
  <si>
    <t>Ministry of Health, Labour and Social protection</t>
  </si>
  <si>
    <t>National Authority for the Rights of the Children with Disabilities and Adoption</t>
  </si>
  <si>
    <t>Ministry of Education and Science and Ministry of Health and Social Development</t>
  </si>
  <si>
    <t>Census</t>
  </si>
  <si>
    <t>Ministry of Health, Social and Community Development</t>
  </si>
  <si>
    <t>Ministry of Equity, Social Justice and Empowerment</t>
  </si>
  <si>
    <t>Ministry of Social Mobilisation</t>
  </si>
  <si>
    <t>UNICEF Country Office</t>
  </si>
  <si>
    <t>Republic Institute for Social Protection</t>
  </si>
  <si>
    <t>Ministry of Gender and Children’s Affairs</t>
  </si>
  <si>
    <t>Community Agency for Social Enquiry</t>
  </si>
  <si>
    <t>Department of Census and Statistics (DCS), Census of Children in Child Care Institutions, Final Report 2019</t>
  </si>
  <si>
    <t>Ministry of Social Affairs (administrative data)</t>
  </si>
  <si>
    <t>National Research Situation of Children's Daycare Facilities in Suriname (Center for People's Development &amp; The National Assembly)</t>
  </si>
  <si>
    <t>Statistics Agency as part of TransMonEE database</t>
  </si>
  <si>
    <t>Department of Children and Youth</t>
  </si>
  <si>
    <t>Ministry of Social Solidarity</t>
  </si>
  <si>
    <t xml:space="preserve">Ministère de l’action sociale, de la promotion de la femme et de l’alphabétisation. 2016. Evaluation des centres d’accueil et d’hébergement des enfants vulnérables. P. 22 </t>
  </si>
  <si>
    <t>Children’s Authority of Trinidad and Tobago</t>
  </si>
  <si>
    <t>Ministry of Family, Social Affairs and NGOS</t>
  </si>
  <si>
    <t>Ministry of Labour, Family and Social Services as part of TransMonEE</t>
  </si>
  <si>
    <t>State Statistics Data</t>
  </si>
  <si>
    <t xml:space="preserve">Ministry of Home Affairs, Transportation &amp; Communication </t>
  </si>
  <si>
    <t>Baseline study of institutional care in Uganda (UNICEF/Ministry of Gender Labour &amp; Social Development)</t>
  </si>
  <si>
    <t>State Statistic Service in Ukraine</t>
  </si>
  <si>
    <t>SITAN on Res. Care Institutions</t>
  </si>
  <si>
    <t>Adoption and Foster Car Analysis and Reporting System (AFCARS)</t>
  </si>
  <si>
    <t>Instituto del Niño y Adolescente del Uruguay- Sistema de Información para la Infancia (SIPI), table 6</t>
  </si>
  <si>
    <t xml:space="preserve">State Committee on Statistics </t>
  </si>
  <si>
    <t>Annual Report of the Ombudsman, p. 158</t>
  </si>
  <si>
    <t xml:space="preserve">Ministry of Community Development, Mother and Child Health </t>
  </si>
  <si>
    <r>
      <t>Rate 
(Per 100,000)</t>
    </r>
    <r>
      <rPr>
        <vertAlign val="superscript"/>
        <sz val="11"/>
        <rFont val="Arial Narrow"/>
        <family val="2"/>
      </rPr>
      <t>+</t>
    </r>
  </si>
  <si>
    <t xml:space="preserve">+ Rates have been calculated for each country using standard population estimates produced by the UN Population Division. The population estimate used for each country is customized to match the reference year of the data. </t>
  </si>
  <si>
    <t>Rate of children aged 0-17 years in residential care per 100,000. Residential care is defined in the Guidelines for the Alternative Care of Children (para 29 (c) iv) as: ‘care provided in any non-family-based group setting, such as places of safety for emergency care, transit centres in emergency situations, and all other short- and long-term residential care facilities, including group homes’. This includes ‘orphanages’, and small group homes.</t>
  </si>
  <si>
    <t>UNICEF global databases, 2022, based on administrative records.</t>
  </si>
  <si>
    <t>Based on 14 countries with a population coverage 61 per cent of the regional population aged 0-17 years</t>
  </si>
  <si>
    <t>Based on 9 countries with a population coverage 66 per cent of the regional population aged 0-17 years</t>
  </si>
  <si>
    <t>Based on 7 countries with a population coverage 85 per cent of the regional population aged 0-17 years</t>
  </si>
  <si>
    <t>Based on 13 countries with a population coverage 91 per cent of the regional population aged 0-17 years</t>
  </si>
  <si>
    <t>Based on 36 countries with a population coverage 100 per cent of the regional population aged 0-17 years</t>
  </si>
  <si>
    <t>Based on 30 countries with a population coverage 72 per cent of the regional population aged 0-17 years</t>
  </si>
  <si>
    <t>Based on 21 countries with a population coverage 100 per cent of the regional population aged 0-17 years</t>
  </si>
  <si>
    <t>Based on 1 countries with a population coverage 91 per cent of the regional population aged 0-17 years</t>
  </si>
  <si>
    <t>Based on 27 countries with a population coverage 62 per cent of the regional population aged 0-17 years</t>
  </si>
  <si>
    <t>Türkiye</t>
  </si>
  <si>
    <t>Last update: December 2022</t>
  </si>
  <si>
    <t>The figures in this table are based on underlying data that rely on the strength of a country’s data system and on the degree of coordination between the bodies and institutions that collect data. Overall, there are several limitations when it comes to the availability, consistency and coverage of underlying country data based on administrative records. Therefore, the figures in this table are best interpreted as giving an indication, albeit approximate, of whether, and how well, a country’s data system is able to generate and make available a count of this population of children. Rather than an indication of a larger population, higher reported figures may actually reflect a more comprehensive and well-functioning system of identifying and monitoring such children and greater capacity for the systematic collection of such data. Regional estimates should be interpreted with consideration of the wide variation in the number of children and the capacity of record keeping and reporting systems among countries in the same region.</t>
  </si>
  <si>
    <t>Based on 125 countries with a population coverage 77 per cent of the global population aged 0-17 years</t>
  </si>
  <si>
    <t>TIME_PERIOD</t>
  </si>
  <si>
    <t>DATA_SOURCE</t>
  </si>
  <si>
    <t>Administrative records</t>
  </si>
  <si>
    <t>Ministry of Labor, Pension System, Family and Social Policy, Annual Statistical Report on Homes and Beneficiaries Social Welfare in The Republic of Croatia in 2020; Annual Statistical Report on Other Legal Entities Performing Social Welfare and Beneficiaries Social Welfare in The Republic of Croatia in 2020</t>
  </si>
  <si>
    <t>Central Union for Child Welfare</t>
  </si>
  <si>
    <t>Service of l‘Aide Sociale à L‘Enfance</t>
  </si>
  <si>
    <t>Italian National Centre of Documentation and Analysis for Childhood and Adolescence</t>
  </si>
  <si>
    <t>Ministry of Welfare</t>
  </si>
  <si>
    <t>Children Deprived of Family Care in Lebanon -Present Situation &amp; Available Alternatives (unpublished report); UNICEF and Ministry of Social Affairs</t>
  </si>
  <si>
    <t>Ministry of Family Affairs and Integration</t>
  </si>
  <si>
    <t>http://www.eurochild.org/fileadmin/user_upload/Publications/Eurochild_Reports/Eurochild%20Publication%20-%20Children%20in%20Alternative%20Care%20-%202nd%20Edition%20January2010.pdf</t>
  </si>
  <si>
    <t>SITAN of Ministry of Social Welfare &amp; Special Education</t>
  </si>
  <si>
    <t>Ministry of Labour and Social Policy</t>
  </si>
  <si>
    <t>Administrative records from government</t>
  </si>
  <si>
    <t>Statistical Office of Slovenia</t>
  </si>
  <si>
    <t>Ministry of Health and Social Policy</t>
  </si>
  <si>
    <t>National Board of Health and Welfare</t>
  </si>
  <si>
    <t>Department for Education (England); Statistical Return on Children Looked After, Welsh Assembly Government (Wales); Health and Social Care Board Corporate Parenting Returns, Dept. of Health, Social Services and Public Safety (Ireland); Scottish Government (Scotland)</t>
  </si>
  <si>
    <t>Ministry of Social Affairs and Labor/Care Centers</t>
  </si>
  <si>
    <t>Rate 
(Per 100,000)+</t>
  </si>
  <si>
    <t>AGE</t>
  </si>
  <si>
    <t>OBS_FOOTNOTE</t>
  </si>
  <si>
    <t>Rate</t>
  </si>
  <si>
    <t>Based on 125 countries with a population coverage 77 per cent of the regional population aged 0-17 years</t>
  </si>
  <si>
    <t>Agg Feb 2022 archive</t>
  </si>
  <si>
    <t>Agg Jul 2022</t>
  </si>
  <si>
    <t>UNICEF_SSA</t>
  </si>
  <si>
    <t>UNICEF_ESA</t>
  </si>
  <si>
    <t>UNICEF_WCA</t>
  </si>
  <si>
    <t>UNICEF_MENA</t>
  </si>
  <si>
    <t>Asia</t>
  </si>
  <si>
    <t>UNICEF_SA</t>
  </si>
  <si>
    <t>UNICEF_EAP</t>
  </si>
  <si>
    <t>UNICEF_LAC</t>
  </si>
  <si>
    <t>UNICEF_ECA</t>
  </si>
  <si>
    <t>UNICEF_EECA</t>
  </si>
  <si>
    <t>UNICEF_WE</t>
  </si>
  <si>
    <t>UNICEF_NA</t>
  </si>
  <si>
    <t>Developing regions</t>
  </si>
  <si>
    <t>UNSDG_LDC</t>
  </si>
  <si>
    <t>WORLD</t>
  </si>
  <si>
    <t>World (sum of regions)</t>
  </si>
  <si>
    <r>
      <t>Children in Residential Care</t>
    </r>
    <r>
      <rPr>
        <b/>
        <vertAlign val="superscript"/>
        <sz val="11"/>
        <rFont val="Arial Narrow"/>
        <family val="2"/>
      </rPr>
      <t xml:space="preserve">
</t>
    </r>
    <r>
      <rPr>
        <b/>
        <sz val="11"/>
        <rFont val="Arial Narrow"/>
        <family val="2"/>
      </rPr>
      <t>(2010-2021)*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</si>
</sst>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u/>
      <sz val="11"/>
      <color theme="10"/>
      <name val="Calibri"/>
      <family val="2"/>
      <scheme val="minor"/>
    </font>
    <font>
      <sz val="12"/>
      <color indexed="8"/>
      <name val="Times New Roman"/>
      <family val="2"/>
    </font>
    <font>
      <b/>
      <sz val="10"/>
      <name val="Arial Narrow"/>
      <family val="2"/>
    </font>
    <font>
      <sz val="10"/>
      <name val="Arial Narrow"/>
      <family val="2"/>
    </font>
    <font>
      <sz val="10"/>
      <name val="Arial"/>
      <family val="2"/>
    </font>
    <font>
      <b/>
      <sz val="10"/>
      <color rgb="FF00B0F0"/>
      <name val="Arial Narrow"/>
      <family val="2"/>
    </font>
    <font>
      <sz val="10"/>
      <color theme="1"/>
      <name val="Arial Narrow"/>
      <family val="2"/>
    </font>
    <font>
      <sz val="12"/>
      <name val="Arial"/>
      <family val="2"/>
    </font>
    <font>
      <b/>
      <vertAlign val="superscript"/>
      <sz val="10"/>
      <name val="Arial Narrow"/>
      <family val="2"/>
    </font>
    <font>
      <sz val="10"/>
      <color indexed="8"/>
      <name val="Arial Narrow"/>
      <family val="2"/>
    </font>
    <font>
      <i/>
      <sz val="10"/>
      <name val="Arial Narrow"/>
      <family val="2"/>
    </font>
    <font>
      <vertAlign val="superscript"/>
      <sz val="10"/>
      <color indexed="8"/>
      <name val="Arial Narrow"/>
      <family val="2"/>
    </font>
    <font>
      <b/>
      <sz val="10"/>
      <color theme="1"/>
      <name val="Arial Narrow"/>
      <family val="2"/>
    </font>
    <font>
      <b/>
      <u/>
      <sz val="10"/>
      <color theme="10"/>
      <name val="Arial Narrow"/>
      <family val="2"/>
    </font>
    <font>
      <sz val="12"/>
      <color theme="1"/>
      <name val="Times New Roman"/>
      <family val="2"/>
    </font>
    <font>
      <b/>
      <sz val="11"/>
      <color theme="1"/>
      <name val="Arial Narrow"/>
      <family val="2"/>
    </font>
    <font>
      <sz val="11"/>
      <color theme="1"/>
      <name val="Arial Narrow"/>
      <family val="2"/>
    </font>
    <font>
      <b/>
      <sz val="11"/>
      <name val="Arial Narrow"/>
      <family val="2"/>
    </font>
    <font>
      <sz val="11"/>
      <name val="Arial Narrow"/>
      <family val="2"/>
    </font>
    <font>
      <b/>
      <sz val="11"/>
      <color rgb="FF00B0F0"/>
      <name val="Arial Narrow"/>
      <family val="2"/>
    </font>
    <font>
      <b/>
      <vertAlign val="superscript"/>
      <sz val="11"/>
      <name val="Arial Narrow"/>
      <family val="2"/>
    </font>
    <font>
      <sz val="11"/>
      <color indexed="8"/>
      <name val="Arial Narrow"/>
      <family val="2"/>
    </font>
    <font>
      <b/>
      <u/>
      <sz val="11"/>
      <color theme="10"/>
      <name val="Arial Narrow"/>
      <family val="2"/>
    </font>
    <font>
      <b/>
      <sz val="14"/>
      <name val="Arial Narrow"/>
      <family val="2"/>
    </font>
    <font>
      <vertAlign val="superscript"/>
      <sz val="11"/>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0"/>
    <xf numFmtId="0" fontId="5" fillId="0" borderId="0"/>
    <xf numFmtId="0" fontId="8" fillId="0" borderId="0"/>
    <xf numFmtId="0" fontId="5" fillId="0" borderId="0"/>
    <xf numFmtId="0" fontId="5" fillId="0" borderId="0"/>
    <xf numFmtId="0" fontId="2" fillId="0" borderId="0"/>
    <xf numFmtId="0" fontId="15" fillId="0" borderId="0"/>
  </cellStyleXfs>
  <cellXfs count="136">
    <xf numFmtId="0" fontId="0" fillId="0" borderId="0" xfId="0"/>
    <xf numFmtId="0" fontId="3" fillId="2" borderId="0" xfId="2" applyFont="1" applyFill="1"/>
    <xf numFmtId="0" fontId="4" fillId="2" borderId="0" xfId="2" applyFont="1" applyFill="1"/>
    <xf numFmtId="0" fontId="4" fillId="0" borderId="0" xfId="2" applyFont="1"/>
    <xf numFmtId="0" fontId="3" fillId="2" borderId="0" xfId="3" applyFont="1" applyFill="1"/>
    <xf numFmtId="0" fontId="4" fillId="2" borderId="0" xfId="2" applyFont="1" applyFill="1" applyAlignment="1">
      <alignment horizontal="right"/>
    </xf>
    <xf numFmtId="0" fontId="4" fillId="2" borderId="0" xfId="2" applyFont="1" applyFill="1" applyAlignment="1">
      <alignment horizontal="left"/>
    </xf>
    <xf numFmtId="0" fontId="7" fillId="2" borderId="0" xfId="2" applyFont="1" applyFill="1"/>
    <xf numFmtId="0" fontId="7" fillId="0" borderId="0" xfId="2" applyFont="1"/>
    <xf numFmtId="0" fontId="4" fillId="2" borderId="0" xfId="2" applyFont="1" applyFill="1" applyAlignment="1">
      <alignment horizontal="center" vertical="center"/>
    </xf>
    <xf numFmtId="0" fontId="3" fillId="2" borderId="0" xfId="4" applyFont="1" applyFill="1" applyAlignment="1">
      <alignment horizontal="left" vertical="center" wrapText="1"/>
    </xf>
    <xf numFmtId="164" fontId="4" fillId="2" borderId="0" xfId="3" applyNumberFormat="1" applyFont="1" applyFill="1" applyAlignment="1">
      <alignment horizontal="center" vertical="center" wrapText="1"/>
    </xf>
    <xf numFmtId="164" fontId="4" fillId="2" borderId="0" xfId="5" applyNumberFormat="1" applyFont="1" applyFill="1" applyAlignment="1">
      <alignment horizontal="center" vertical="center" wrapText="1"/>
    </xf>
    <xf numFmtId="1" fontId="4" fillId="2" borderId="0" xfId="6" applyNumberFormat="1" applyFont="1" applyFill="1" applyAlignment="1">
      <alignment horizontal="right"/>
    </xf>
    <xf numFmtId="0" fontId="4" fillId="2" borderId="0" xfId="6" applyFont="1" applyFill="1"/>
    <xf numFmtId="1" fontId="10" fillId="2" borderId="0" xfId="7" applyNumberFormat="1" applyFont="1" applyFill="1" applyAlignment="1">
      <alignment horizontal="right"/>
    </xf>
    <xf numFmtId="0" fontId="10" fillId="2" borderId="0" xfId="7" applyFont="1" applyFill="1"/>
    <xf numFmtId="0" fontId="4" fillId="2" borderId="0" xfId="7" applyFont="1" applyFill="1"/>
    <xf numFmtId="1" fontId="4" fillId="0" borderId="0" xfId="6" applyNumberFormat="1" applyFont="1" applyAlignment="1">
      <alignment horizontal="right"/>
    </xf>
    <xf numFmtId="1" fontId="4" fillId="2" borderId="0" xfId="2" applyNumberFormat="1" applyFont="1" applyFill="1"/>
    <xf numFmtId="1" fontId="4" fillId="2" borderId="0" xfId="6" applyNumberFormat="1" applyFont="1" applyFill="1"/>
    <xf numFmtId="1" fontId="10" fillId="2" borderId="0" xfId="7" applyNumberFormat="1" applyFont="1" applyFill="1"/>
    <xf numFmtId="0" fontId="4" fillId="2" borderId="0" xfId="6" applyFont="1" applyFill="1" applyAlignment="1">
      <alignment horizontal="right"/>
    </xf>
    <xf numFmtId="0" fontId="10" fillId="2" borderId="0" xfId="7" applyFont="1" applyFill="1" applyAlignment="1">
      <alignment horizontal="right"/>
    </xf>
    <xf numFmtId="0" fontId="4" fillId="2" borderId="4" xfId="2" applyFont="1" applyFill="1" applyBorder="1"/>
    <xf numFmtId="1" fontId="4" fillId="2" borderId="5" xfId="6" applyNumberFormat="1" applyFont="1" applyFill="1" applyBorder="1" applyAlignment="1">
      <alignment horizontal="right"/>
    </xf>
    <xf numFmtId="1" fontId="4" fillId="2" borderId="6" xfId="6" applyNumberFormat="1" applyFont="1" applyFill="1" applyBorder="1" applyAlignment="1">
      <alignment horizontal="right"/>
    </xf>
    <xf numFmtId="0" fontId="4" fillId="2" borderId="7" xfId="2" applyFont="1" applyFill="1" applyBorder="1" applyAlignment="1">
      <alignment horizontal="left" indent="1"/>
    </xf>
    <xf numFmtId="1" fontId="4" fillId="2" borderId="8" xfId="6" applyNumberFormat="1" applyFont="1" applyFill="1" applyBorder="1" applyAlignment="1">
      <alignment horizontal="right"/>
    </xf>
    <xf numFmtId="0" fontId="4" fillId="2" borderId="7" xfId="2" applyFont="1" applyFill="1" applyBorder="1"/>
    <xf numFmtId="0" fontId="4" fillId="2" borderId="7" xfId="2" applyFont="1" applyFill="1" applyBorder="1" applyAlignment="1">
      <alignment horizontal="left"/>
    </xf>
    <xf numFmtId="0" fontId="4" fillId="2" borderId="9" xfId="2" applyFont="1" applyFill="1" applyBorder="1"/>
    <xf numFmtId="1" fontId="4" fillId="2" borderId="10" xfId="6" applyNumberFormat="1" applyFont="1" applyFill="1" applyBorder="1" applyAlignment="1">
      <alignment horizontal="right"/>
    </xf>
    <xf numFmtId="1" fontId="4" fillId="2" borderId="11" xfId="6" applyNumberFormat="1" applyFont="1" applyFill="1" applyBorder="1" applyAlignment="1">
      <alignment horizontal="right"/>
    </xf>
    <xf numFmtId="0" fontId="3" fillId="2" borderId="0" xfId="2" quotePrefix="1" applyFont="1" applyFill="1"/>
    <xf numFmtId="0" fontId="4" fillId="2" borderId="0" xfId="2" quotePrefix="1" applyFont="1" applyFill="1"/>
    <xf numFmtId="0" fontId="10" fillId="2" borderId="0" xfId="2" applyFont="1" applyFill="1"/>
    <xf numFmtId="0" fontId="10" fillId="2" borderId="0" xfId="2" quotePrefix="1" applyFont="1" applyFill="1"/>
    <xf numFmtId="0" fontId="7" fillId="2" borderId="0" xfId="2" quotePrefix="1" applyFont="1" applyFill="1"/>
    <xf numFmtId="0" fontId="13" fillId="2" borderId="0" xfId="2" applyFont="1" applyFill="1" applyAlignment="1">
      <alignment horizontal="left"/>
    </xf>
    <xf numFmtId="0" fontId="7" fillId="2" borderId="0" xfId="2" applyFont="1" applyFill="1" applyProtection="1">
      <protection locked="0"/>
    </xf>
    <xf numFmtId="0" fontId="14" fillId="2" borderId="0" xfId="1" applyFont="1" applyFill="1"/>
    <xf numFmtId="0" fontId="4" fillId="3" borderId="0" xfId="2" applyFont="1" applyFill="1"/>
    <xf numFmtId="1" fontId="4" fillId="3" borderId="0" xfId="6" applyNumberFormat="1" applyFont="1" applyFill="1" applyAlignment="1">
      <alignment horizontal="right"/>
    </xf>
    <xf numFmtId="0" fontId="4" fillId="3" borderId="0" xfId="6" applyFont="1" applyFill="1"/>
    <xf numFmtId="0" fontId="4" fillId="3" borderId="0" xfId="7" applyFont="1" applyFill="1"/>
    <xf numFmtId="1" fontId="10" fillId="3" borderId="0" xfId="7" applyNumberFormat="1" applyFont="1" applyFill="1" applyAlignment="1">
      <alignment horizontal="right"/>
    </xf>
    <xf numFmtId="0" fontId="10" fillId="3" borderId="0" xfId="7" applyFont="1" applyFill="1"/>
    <xf numFmtId="0" fontId="4" fillId="0" borderId="0" xfId="2" applyFont="1" applyFill="1"/>
    <xf numFmtId="1" fontId="4" fillId="0" borderId="0" xfId="6" applyNumberFormat="1" applyFont="1" applyFill="1" applyAlignment="1">
      <alignment horizontal="right"/>
    </xf>
    <xf numFmtId="0" fontId="4" fillId="0" borderId="0" xfId="6" applyFont="1" applyFill="1"/>
    <xf numFmtId="0" fontId="4" fillId="0" borderId="0" xfId="7" applyFont="1" applyFill="1"/>
    <xf numFmtId="1" fontId="4" fillId="0" borderId="0" xfId="2" applyNumberFormat="1" applyFont="1"/>
    <xf numFmtId="1" fontId="4" fillId="3" borderId="0" xfId="2" applyNumberFormat="1" applyFont="1" applyFill="1"/>
    <xf numFmtId="1" fontId="4" fillId="0" borderId="0" xfId="2" applyNumberFormat="1" applyFont="1" applyFill="1"/>
    <xf numFmtId="49" fontId="16" fillId="2" borderId="4" xfId="8" applyNumberFormat="1" applyFont="1" applyFill="1" applyBorder="1"/>
    <xf numFmtId="49" fontId="17" fillId="2" borderId="7" xfId="8" applyNumberFormat="1" applyFont="1" applyFill="1" applyBorder="1"/>
    <xf numFmtId="49" fontId="17" fillId="2" borderId="7" xfId="8" applyNumberFormat="1" applyFont="1" applyFill="1" applyBorder="1" applyAlignment="1">
      <alignment horizontal="left"/>
    </xf>
    <xf numFmtId="49" fontId="17" fillId="2" borderId="7" xfId="8" applyNumberFormat="1" applyFont="1" applyFill="1" applyBorder="1" applyAlignment="1">
      <alignment horizontal="left" indent="1"/>
    </xf>
    <xf numFmtId="49" fontId="16" fillId="2" borderId="9" xfId="8" applyNumberFormat="1" applyFont="1" applyFill="1" applyBorder="1"/>
    <xf numFmtId="0" fontId="18" fillId="2" borderId="0" xfId="2" applyFont="1" applyFill="1"/>
    <xf numFmtId="0" fontId="19" fillId="2" borderId="0" xfId="2" applyFont="1" applyFill="1"/>
    <xf numFmtId="0" fontId="18" fillId="2" borderId="0" xfId="3" applyFont="1" applyFill="1"/>
    <xf numFmtId="0" fontId="19" fillId="2" borderId="0" xfId="2" applyFont="1" applyFill="1" applyAlignment="1">
      <alignment horizontal="right"/>
    </xf>
    <xf numFmtId="0" fontId="19" fillId="2" borderId="0" xfId="2" applyFont="1" applyFill="1" applyAlignment="1">
      <alignment horizontal="left"/>
    </xf>
    <xf numFmtId="0" fontId="17" fillId="2" borderId="0" xfId="2" applyFont="1" applyFill="1"/>
    <xf numFmtId="0" fontId="18" fillId="2" borderId="0" xfId="4" applyFont="1" applyFill="1" applyAlignment="1">
      <alignment horizontal="left" vertical="center" wrapText="1"/>
    </xf>
    <xf numFmtId="164" fontId="19" fillId="2" borderId="0" xfId="5" applyNumberFormat="1" applyFont="1" applyFill="1" applyAlignment="1">
      <alignment horizontal="center" vertical="center" wrapText="1"/>
    </xf>
    <xf numFmtId="0" fontId="19" fillId="2" borderId="0" xfId="2" applyFont="1" applyFill="1" applyAlignment="1">
      <alignment horizontal="center" vertical="center"/>
    </xf>
    <xf numFmtId="1" fontId="19" fillId="2" borderId="0" xfId="6" applyNumberFormat="1" applyFont="1" applyFill="1" applyAlignment="1">
      <alignment horizontal="right"/>
    </xf>
    <xf numFmtId="0" fontId="19" fillId="2" borderId="0" xfId="6" applyFont="1" applyFill="1"/>
    <xf numFmtId="1" fontId="22" fillId="2" borderId="0" xfId="7" applyNumberFormat="1" applyFont="1" applyFill="1" applyAlignment="1">
      <alignment horizontal="right"/>
    </xf>
    <xf numFmtId="0" fontId="22" fillId="2" borderId="0" xfId="7" applyFont="1" applyFill="1"/>
    <xf numFmtId="0" fontId="19" fillId="2" borderId="0" xfId="7" applyFont="1" applyFill="1"/>
    <xf numFmtId="1" fontId="19" fillId="2" borderId="0" xfId="2" applyNumberFormat="1" applyFont="1" applyFill="1"/>
    <xf numFmtId="1" fontId="22" fillId="2" borderId="0" xfId="7" applyNumberFormat="1" applyFont="1" applyFill="1"/>
    <xf numFmtId="0" fontId="19" fillId="2" borderId="0" xfId="6" applyFont="1" applyFill="1" applyAlignment="1">
      <alignment horizontal="right"/>
    </xf>
    <xf numFmtId="0" fontId="22" fillId="2" borderId="0" xfId="7" applyFont="1" applyFill="1" applyAlignment="1">
      <alignment horizontal="right"/>
    </xf>
    <xf numFmtId="1" fontId="19" fillId="2" borderId="5" xfId="6" applyNumberFormat="1" applyFont="1" applyFill="1" applyBorder="1" applyAlignment="1">
      <alignment horizontal="right"/>
    </xf>
    <xf numFmtId="1" fontId="19" fillId="2" borderId="6" xfId="6" applyNumberFormat="1" applyFont="1" applyFill="1" applyBorder="1" applyAlignment="1">
      <alignment horizontal="right"/>
    </xf>
    <xf numFmtId="1" fontId="19" fillId="2" borderId="8" xfId="6" applyNumberFormat="1" applyFont="1" applyFill="1" applyBorder="1" applyAlignment="1">
      <alignment horizontal="right"/>
    </xf>
    <xf numFmtId="1" fontId="19" fillId="2" borderId="10" xfId="6" applyNumberFormat="1" applyFont="1" applyFill="1" applyBorder="1" applyAlignment="1">
      <alignment horizontal="right"/>
    </xf>
    <xf numFmtId="0" fontId="18" fillId="2" borderId="0" xfId="2" quotePrefix="1" applyFont="1" applyFill="1"/>
    <xf numFmtId="0" fontId="19" fillId="2" borderId="0" xfId="2" quotePrefix="1" applyFont="1" applyFill="1"/>
    <xf numFmtId="0" fontId="22" fillId="2" borderId="0" xfId="2" applyFont="1" applyFill="1"/>
    <xf numFmtId="0" fontId="16" fillId="2" borderId="0" xfId="2" applyFont="1" applyFill="1" applyAlignment="1">
      <alignment horizontal="left"/>
    </xf>
    <xf numFmtId="0" fontId="17" fillId="2" borderId="0" xfId="2" applyFont="1" applyFill="1" applyProtection="1">
      <protection locked="0"/>
    </xf>
    <xf numFmtId="0" fontId="23" fillId="2" borderId="0" xfId="1" applyFont="1" applyFill="1"/>
    <xf numFmtId="0" fontId="24" fillId="2" borderId="0" xfId="3" applyFont="1" applyFill="1"/>
    <xf numFmtId="1" fontId="19" fillId="2" borderId="0" xfId="6" applyNumberFormat="1" applyFont="1" applyFill="1" applyBorder="1" applyAlignment="1">
      <alignment horizontal="right"/>
    </xf>
    <xf numFmtId="1" fontId="22" fillId="2" borderId="0" xfId="7" applyNumberFormat="1" applyFont="1" applyFill="1" applyBorder="1" applyAlignment="1">
      <alignment horizontal="right"/>
    </xf>
    <xf numFmtId="49" fontId="16" fillId="2" borderId="5" xfId="8" applyNumberFormat="1" applyFont="1" applyFill="1" applyBorder="1"/>
    <xf numFmtId="49" fontId="17" fillId="2" borderId="0" xfId="8" applyNumberFormat="1" applyFont="1" applyFill="1" applyBorder="1"/>
    <xf numFmtId="49" fontId="17" fillId="2" borderId="0" xfId="8" applyNumberFormat="1" applyFont="1" applyFill="1" applyBorder="1" applyAlignment="1">
      <alignment horizontal="left"/>
    </xf>
    <xf numFmtId="49" fontId="17" fillId="2" borderId="0" xfId="8" applyNumberFormat="1" applyFont="1" applyFill="1" applyBorder="1" applyAlignment="1">
      <alignment horizontal="left" indent="1"/>
    </xf>
    <xf numFmtId="49" fontId="16" fillId="2" borderId="10" xfId="8" applyNumberFormat="1" applyFont="1" applyFill="1" applyBorder="1"/>
    <xf numFmtId="1" fontId="19" fillId="2" borderId="0" xfId="2" applyNumberFormat="1" applyFont="1" applyFill="1" applyAlignment="1">
      <alignment horizontal="right"/>
    </xf>
    <xf numFmtId="0" fontId="19" fillId="2" borderId="3" xfId="2" applyFont="1" applyFill="1" applyBorder="1" applyAlignment="1">
      <alignment horizontal="center" vertical="center"/>
    </xf>
    <xf numFmtId="164" fontId="19" fillId="2" borderId="3" xfId="5" applyNumberFormat="1" applyFont="1" applyFill="1" applyBorder="1" applyAlignment="1">
      <alignment horizontal="center" vertical="center" wrapText="1"/>
    </xf>
    <xf numFmtId="0" fontId="1" fillId="2" borderId="0" xfId="1" applyFill="1"/>
    <xf numFmtId="0" fontId="19" fillId="2" borderId="1" xfId="2" applyFont="1" applyFill="1" applyBorder="1" applyAlignment="1">
      <alignment horizontal="center" vertical="center"/>
    </xf>
    <xf numFmtId="1" fontId="19" fillId="2" borderId="8" xfId="6" applyNumberFormat="1" applyFont="1" applyFill="1" applyBorder="1" applyAlignment="1">
      <alignment horizontal="left"/>
    </xf>
    <xf numFmtId="1" fontId="19" fillId="2" borderId="11" xfId="6" applyNumberFormat="1" applyFont="1" applyFill="1" applyBorder="1" applyAlignment="1">
      <alignment horizontal="left"/>
    </xf>
    <xf numFmtId="164" fontId="19" fillId="2" borderId="0" xfId="2" applyNumberFormat="1" applyFont="1" applyFill="1"/>
    <xf numFmtId="0" fontId="19" fillId="3" borderId="0" xfId="2" applyFont="1" applyFill="1"/>
    <xf numFmtId="0" fontId="19" fillId="3" borderId="0" xfId="7" applyFont="1" applyFill="1"/>
    <xf numFmtId="164" fontId="19" fillId="2" borderId="0" xfId="2" applyNumberFormat="1" applyFont="1" applyFill="1" applyAlignment="1">
      <alignment horizontal="right"/>
    </xf>
    <xf numFmtId="164" fontId="19" fillId="2" borderId="0" xfId="6" applyNumberFormat="1" applyFont="1" applyFill="1" applyBorder="1" applyAlignment="1">
      <alignment horizontal="right"/>
    </xf>
    <xf numFmtId="164" fontId="19" fillId="2" borderId="10" xfId="6" applyNumberFormat="1" applyFont="1" applyFill="1" applyBorder="1" applyAlignment="1">
      <alignment horizontal="right"/>
    </xf>
    <xf numFmtId="0" fontId="24" fillId="2" borderId="0" xfId="2" applyFont="1" applyFill="1" applyAlignment="1">
      <alignment horizontal="right" vertical="center"/>
    </xf>
    <xf numFmtId="0" fontId="20" fillId="2" borderId="0" xfId="2" applyFont="1" applyFill="1" applyAlignment="1">
      <alignment horizontal="right" vertical="center"/>
    </xf>
    <xf numFmtId="164" fontId="19" fillId="2" borderId="1" xfId="3" applyNumberFormat="1" applyFont="1" applyFill="1" applyBorder="1" applyAlignment="1">
      <alignment horizontal="center" vertical="center" wrapText="1"/>
    </xf>
    <xf numFmtId="0" fontId="18" fillId="2" borderId="4" xfId="4" applyFont="1" applyFill="1" applyBorder="1" applyAlignment="1">
      <alignment horizontal="center" vertical="center" wrapText="1"/>
    </xf>
    <xf numFmtId="0" fontId="18" fillId="2" borderId="6"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11" xfId="4" applyFont="1" applyFill="1" applyBorder="1" applyAlignment="1">
      <alignment horizontal="center" vertical="center" wrapText="1"/>
    </xf>
    <xf numFmtId="0" fontId="18" fillId="2" borderId="12" xfId="2" applyFont="1" applyFill="1" applyBorder="1" applyAlignment="1">
      <alignment horizontal="center" wrapText="1"/>
    </xf>
    <xf numFmtId="0" fontId="18" fillId="2" borderId="14" xfId="2" applyFont="1" applyFill="1" applyBorder="1" applyAlignment="1">
      <alignment horizontal="center" wrapText="1"/>
    </xf>
    <xf numFmtId="0" fontId="18" fillId="2" borderId="13" xfId="2" applyFont="1" applyFill="1" applyBorder="1" applyAlignment="1">
      <alignment horizontal="center" wrapText="1"/>
    </xf>
    <xf numFmtId="164" fontId="19" fillId="2" borderId="1" xfId="5" applyNumberFormat="1" applyFont="1" applyFill="1" applyBorder="1" applyAlignment="1">
      <alignment horizontal="center" vertical="center" wrapText="1"/>
    </xf>
    <xf numFmtId="0" fontId="19" fillId="2" borderId="9" xfId="4" applyFont="1" applyFill="1" applyBorder="1" applyAlignment="1">
      <alignment horizontal="center" vertical="center" wrapText="1"/>
    </xf>
    <xf numFmtId="0" fontId="19" fillId="2" borderId="11" xfId="4" applyFont="1" applyFill="1" applyBorder="1" applyAlignment="1">
      <alignment horizontal="center" vertical="center" wrapText="1"/>
    </xf>
    <xf numFmtId="0" fontId="19" fillId="2" borderId="12" xfId="4" applyFont="1" applyFill="1" applyBorder="1" applyAlignment="1">
      <alignment horizontal="center" vertical="center" wrapText="1"/>
    </xf>
    <xf numFmtId="0" fontId="19" fillId="2" borderId="13" xfId="4" applyFont="1" applyFill="1" applyBorder="1" applyAlignment="1">
      <alignment horizontal="center" vertical="center" wrapText="1"/>
    </xf>
    <xf numFmtId="0" fontId="18" fillId="2" borderId="10" xfId="2" applyFont="1" applyFill="1" applyBorder="1" applyAlignment="1">
      <alignment horizontal="center" wrapText="1"/>
    </xf>
    <xf numFmtId="0" fontId="18" fillId="2" borderId="11" xfId="2" applyFont="1" applyFill="1" applyBorder="1" applyAlignment="1">
      <alignment horizontal="center" wrapText="1"/>
    </xf>
    <xf numFmtId="0" fontId="3" fillId="2" borderId="0" xfId="2" applyFont="1" applyFill="1" applyAlignment="1">
      <alignment horizontal="right" vertical="center"/>
    </xf>
    <xf numFmtId="0" fontId="6" fillId="2" borderId="0" xfId="2" applyFont="1" applyFill="1" applyAlignment="1">
      <alignment horizontal="right" vertical="center"/>
    </xf>
    <xf numFmtId="0" fontId="3" fillId="2" borderId="1" xfId="4" applyFont="1" applyFill="1" applyBorder="1" applyAlignment="1">
      <alignment horizontal="left" vertical="center" wrapText="1"/>
    </xf>
    <xf numFmtId="0" fontId="3" fillId="2" borderId="1" xfId="2" applyFont="1" applyFill="1" applyBorder="1" applyAlignment="1">
      <alignment horizontal="center" wrapText="1"/>
    </xf>
    <xf numFmtId="0" fontId="3" fillId="2" borderId="1" xfId="2" applyFont="1" applyFill="1" applyBorder="1" applyAlignment="1">
      <alignment horizontal="center"/>
    </xf>
    <xf numFmtId="164" fontId="4" fillId="2" borderId="1" xfId="3" applyNumberFormat="1" applyFont="1" applyFill="1" applyBorder="1" applyAlignment="1">
      <alignment horizontal="center" vertical="center" wrapText="1"/>
    </xf>
    <xf numFmtId="0" fontId="3" fillId="2" borderId="1" xfId="5" applyFont="1" applyFill="1" applyBorder="1" applyAlignment="1">
      <alignment horizontal="center" vertical="center"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164" fontId="4" fillId="2" borderId="1" xfId="5" applyNumberFormat="1" applyFont="1" applyFill="1" applyBorder="1" applyAlignment="1">
      <alignment horizontal="center" vertical="center" wrapText="1"/>
    </xf>
  </cellXfs>
  <cellStyles count="9">
    <cellStyle name="Hyperlink" xfId="1" builtinId="8"/>
    <cellStyle name="Normal" xfId="0" builtinId="0"/>
    <cellStyle name="Normal 2 2" xfId="6" xr:uid="{2E114224-0C36-47F6-8282-5D1ACF4C4AF4}"/>
    <cellStyle name="Normal 3" xfId="2" xr:uid="{6D079946-F903-48BA-AC9D-5BE388C9A9C4}"/>
    <cellStyle name="Normal 3 2" xfId="7" xr:uid="{72506341-9CF5-4C93-A08F-E7F2C87CD126}"/>
    <cellStyle name="Normal 4" xfId="8" xr:uid="{1504647C-DACE-4173-BF1D-353226E73581}"/>
    <cellStyle name="Normal_Table 9 Child protection SOWC 2005" xfId="5" xr:uid="{C557EC99-678B-4AC2-81AB-909A67D2A257}"/>
    <cellStyle name="Normal_Table 9 DRAFT Child protection SOWC 2006" xfId="3" xr:uid="{5A08771C-ED65-4B9E-B3E2-F739BB702638}"/>
    <cellStyle name="Normal_Table 9 Protection SOWC 2007" xfId="4" xr:uid="{2C31D83F-B679-4A48-BD86-419D17134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1653540</xdr:colOff>
      <xdr:row>2</xdr:row>
      <xdr:rowOff>59249</xdr:rowOff>
    </xdr:to>
    <xdr:pic>
      <xdr:nvPicPr>
        <xdr:cNvPr id="2" name="Picture 1">
          <a:extLst>
            <a:ext uri="{FF2B5EF4-FFF2-40B4-BE49-F238E27FC236}">
              <a16:creationId xmlns:a16="http://schemas.microsoft.com/office/drawing/2014/main" id="{C5A60F48-E4D5-4A89-A2F1-AFFE62FD6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970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1653540</xdr:colOff>
      <xdr:row>2</xdr:row>
      <xdr:rowOff>59249</xdr:rowOff>
    </xdr:to>
    <xdr:pic>
      <xdr:nvPicPr>
        <xdr:cNvPr id="2" name="Picture 1">
          <a:extLst>
            <a:ext uri="{FF2B5EF4-FFF2-40B4-BE49-F238E27FC236}">
              <a16:creationId xmlns:a16="http://schemas.microsoft.com/office/drawing/2014/main" id="{BDAE948D-DE87-49E8-B52F-D39BFD36AF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5095"/>
          <a:ext cx="1409700" cy="37230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1650365</xdr:colOff>
      <xdr:row>3</xdr:row>
      <xdr:rowOff>1270</xdr:rowOff>
    </xdr:to>
    <xdr:pic>
      <xdr:nvPicPr>
        <xdr:cNvPr id="2" name="Picture 1">
          <a:extLst>
            <a:ext uri="{FF2B5EF4-FFF2-40B4-BE49-F238E27FC236}">
              <a16:creationId xmlns:a16="http://schemas.microsoft.com/office/drawing/2014/main" id="{829C2951-0B76-47F7-85BF-79A446DC7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6525" cy="365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f-my.sharepoint.com/personal/mjugder_unicef_org/Documents/Documents/Work%20materials%20NYHQ/UNICEF%20global%20databases/data.unicef.org/Updates%20to%20CPD%20thematic%20pages%20Mar%202022/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T1">
            <v>19</v>
          </cell>
          <cell r="U1">
            <v>20</v>
          </cell>
          <cell r="V1">
            <v>21</v>
          </cell>
          <cell r="W1">
            <v>22</v>
          </cell>
          <cell r="X1">
            <v>23</v>
          </cell>
          <cell r="Y1">
            <v>24</v>
          </cell>
          <cell r="Z1">
            <v>25</v>
          </cell>
          <cell r="AA1">
            <v>26</v>
          </cell>
          <cell r="AB1">
            <v>27</v>
          </cell>
        </row>
        <row r="8">
          <cell r="B8"/>
          <cell r="C8"/>
          <cell r="D8"/>
          <cell r="E8"/>
          <cell r="F8"/>
          <cell r="G8"/>
          <cell r="H8"/>
          <cell r="I8"/>
          <cell r="J8"/>
          <cell r="K8"/>
          <cell r="L8"/>
          <cell r="M8"/>
          <cell r="N8"/>
          <cell r="O8"/>
          <cell r="P8"/>
          <cell r="Q8"/>
          <cell r="R8"/>
          <cell r="S8"/>
          <cell r="T8" t="str">
            <v>Total</v>
          </cell>
          <cell r="U8"/>
          <cell r="V8"/>
          <cell r="W8"/>
          <cell r="X8"/>
          <cell r="Y8"/>
          <cell r="Z8"/>
          <cell r="AA8"/>
          <cell r="AB8"/>
          <cell r="AC8"/>
          <cell r="AD8"/>
          <cell r="AE8" t="str">
            <v>Urban</v>
          </cell>
          <cell r="AF8"/>
          <cell r="AG8" t="str">
            <v>Rural</v>
          </cell>
          <cell r="AH8"/>
          <cell r="AI8" t="str">
            <v>Poorest</v>
          </cell>
          <cell r="AJ8"/>
          <cell r="AK8" t="str">
            <v>Second</v>
          </cell>
          <cell r="AL8"/>
          <cell r="AM8" t="str">
            <v>Middle</v>
          </cell>
          <cell r="AN8"/>
          <cell r="AO8" t="str">
            <v>Fourth</v>
          </cell>
          <cell r="AP8"/>
          <cell r="AQ8" t="str">
            <v>Richest</v>
          </cell>
          <cell r="AR8"/>
          <cell r="AS8"/>
          <cell r="AT8"/>
          <cell r="AU8"/>
          <cell r="AV8"/>
          <cell r="AW8" t="str">
            <v>Urban</v>
          </cell>
          <cell r="AX8"/>
          <cell r="AY8" t="str">
            <v>Rural</v>
          </cell>
          <cell r="AZ8"/>
          <cell r="BA8" t="str">
            <v>Poorest</v>
          </cell>
          <cell r="BB8"/>
          <cell r="BC8" t="str">
            <v>Second</v>
          </cell>
          <cell r="BD8"/>
          <cell r="BE8" t="str">
            <v>Middle</v>
          </cell>
          <cell r="BF8"/>
          <cell r="BG8" t="str">
            <v>Fourth</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50.7</v>
          </cell>
          <cell r="U10"/>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97.7</v>
          </cell>
          <cell r="U11"/>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99.4</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2021, latest update on 4 Jan 2022</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11.5</v>
          </cell>
          <cell r="U14"/>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99.3</v>
          </cell>
          <cell r="U17" t="str">
            <v>y</v>
          </cell>
          <cell r="V17">
            <v>99.7</v>
          </cell>
          <cell r="W17" t="str">
            <v>y</v>
          </cell>
          <cell r="X17">
            <v>100</v>
          </cell>
          <cell r="Y17" t="str">
            <v>y</v>
          </cell>
          <cell r="Z17">
            <v>99.4</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99.7</v>
          </cell>
          <cell r="U18"/>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2021, latest update on 4 Jan 2022</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2021, latest update on 4 Jan 2022</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40</v>
          </cell>
          <cell r="U24"/>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93.7</v>
          </cell>
          <cell r="V25">
            <v>98.7</v>
          </cell>
          <cell r="X25">
            <v>98.8</v>
          </cell>
          <cell r="Z25">
            <v>98.7</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t="str">
            <v>-</v>
          </cell>
          <cell r="U26"/>
          <cell r="V26">
            <v>100</v>
          </cell>
          <cell r="W26" t="str">
            <v>y</v>
          </cell>
          <cell r="X26">
            <v>100</v>
          </cell>
          <cell r="Y26" t="str">
            <v>y</v>
          </cell>
          <cell r="Z26">
            <v>100</v>
          </cell>
          <cell r="AA26" t="str">
            <v>y</v>
          </cell>
          <cell r="AB26" t="str">
            <v>Vital registration data 2019</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2021, latest update on 4 Jan 2022</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90</v>
          </cell>
          <cell r="U28"/>
          <cell r="V28">
            <v>95.7</v>
          </cell>
          <cell r="X28">
            <v>95.3</v>
          </cell>
          <cell r="Z28">
            <v>96.1</v>
          </cell>
          <cell r="AB28" t="str">
            <v>MICS 2015</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87</v>
          </cell>
          <cell r="U29"/>
          <cell r="V29">
            <v>85.6</v>
          </cell>
          <cell r="X29">
            <v>85.4</v>
          </cell>
          <cell r="Z29">
            <v>85.9</v>
          </cell>
          <cell r="AB29" t="str">
            <v>DHS 2017-18</v>
          </cell>
          <cell r="AC29">
            <v>9.1999999999999993</v>
          </cell>
          <cell r="AE29">
            <v>5.2</v>
          </cell>
          <cell r="AG29">
            <v>13.1</v>
          </cell>
          <cell r="AI29">
            <v>16.2</v>
          </cell>
          <cell r="AK29">
            <v>13.5</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t="str">
            <v>-</v>
          </cell>
          <cell r="U31"/>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row>
        <row r="34">
          <cell r="B34" t="str">
            <v>Brazil</v>
          </cell>
          <cell r="C34">
            <v>5.4</v>
          </cell>
          <cell r="E34">
            <v>5.4</v>
          </cell>
          <cell r="G34">
            <v>5.3</v>
          </cell>
          <cell r="I34" t="str">
            <v>National Household Sample Survey (Pesquisa Nacional por Amostra de Domicilios) 2015, UNICEF and ILO calculations</v>
          </cell>
          <cell r="J34">
            <v>5.9</v>
          </cell>
          <cell r="K34" t="str">
            <v>x</v>
          </cell>
          <cell r="L34">
            <v>26.2</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2021, latest update on 4 Jan 2022</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73.099999999999994</v>
          </cell>
          <cell r="U38" t="str">
            <v>x</v>
          </cell>
          <cell r="V38">
            <v>76.900000000000006</v>
          </cell>
          <cell r="W38" t="str">
            <v>x</v>
          </cell>
          <cell r="X38">
            <v>77</v>
          </cell>
          <cell r="Y38" t="str">
            <v>x</v>
          </cell>
          <cell r="Z38">
            <v>76.7</v>
          </cell>
          <cell r="AA38" t="str">
            <v>x</v>
          </cell>
          <cell r="AB38" t="str">
            <v>DHS 2010</v>
          </cell>
          <cell r="AC38">
            <v>75.8</v>
          </cell>
          <cell r="AD38" t="str">
            <v>x</v>
          </cell>
          <cell r="AE38">
            <v>68.7</v>
          </cell>
          <cell r="AF38" t="str">
            <v>x</v>
          </cell>
          <cell r="AG38">
            <v>78.400000000000006</v>
          </cell>
          <cell r="AH38" t="str">
            <v>x</v>
          </cell>
          <cell r="AI38">
            <v>77.3</v>
          </cell>
          <cell r="AJ38" t="str">
            <v>x</v>
          </cell>
          <cell r="AK38">
            <v>78.099999999999994</v>
          </cell>
          <cell r="AL38" t="str">
            <v>x</v>
          </cell>
          <cell r="AM38">
            <v>77.8</v>
          </cell>
          <cell r="AN38" t="str">
            <v>x</v>
          </cell>
          <cell r="AO38">
            <v>79.599999999999994</v>
          </cell>
          <cell r="AP38" t="str">
            <v>x</v>
          </cell>
          <cell r="AQ38">
            <v>68.5</v>
          </cell>
          <cell r="AR38" t="str">
            <v>x</v>
          </cell>
          <cell r="AS38" t="str">
            <v>2010</v>
          </cell>
          <cell r="AT38" t="str">
            <v>DHS/MICS 2010</v>
          </cell>
          <cell r="AU38">
            <v>13.3</v>
          </cell>
          <cell r="AV38" t="str">
            <v>x</v>
          </cell>
          <cell r="AW38">
            <v>6.9</v>
          </cell>
          <cell r="AX38" t="str">
            <v>x</v>
          </cell>
          <cell r="AY38">
            <v>14.7</v>
          </cell>
          <cell r="AZ38" t="str">
            <v>x</v>
          </cell>
          <cell r="BA38">
            <v>16.2</v>
          </cell>
          <cell r="BB38" t="str">
            <v>x</v>
          </cell>
          <cell r="BC38">
            <v>15.9</v>
          </cell>
          <cell r="BD38" t="str">
            <v>x</v>
          </cell>
          <cell r="BE38">
            <v>13.2</v>
          </cell>
          <cell r="BF38" t="str">
            <v>x</v>
          </cell>
          <cell r="BG38">
            <v>12.2</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72.7</v>
          </cell>
          <cell r="U39"/>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t="str">
            <v>-</v>
          </cell>
          <cell r="U40"/>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63.6</v>
          </cell>
          <cell r="U41"/>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56.1</v>
          </cell>
          <cell r="U42"/>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2021, latest update on 4 Jan 2022</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41.1</v>
          </cell>
          <cell r="U44"/>
          <cell r="V44">
            <v>44.8</v>
          </cell>
          <cell r="X44">
            <v>45.5</v>
          </cell>
          <cell r="Z44">
            <v>44.1</v>
          </cell>
          <cell r="AB44" t="str">
            <v>MICS 2018-19</v>
          </cell>
          <cell r="AC44">
            <v>21.6</v>
          </cell>
          <cell r="AE44">
            <v>11.9</v>
          </cell>
          <cell r="AG44">
            <v>27.5</v>
          </cell>
          <cell r="AI44">
            <v>29.4</v>
          </cell>
          <cell r="AK44">
            <v>27.2</v>
          </cell>
          <cell r="AM44">
            <v>26</v>
          </cell>
          <cell r="AO44">
            <v>18.899999999999999</v>
          </cell>
          <cell r="AQ44">
            <v>8.6</v>
          </cell>
          <cell r="AS44" t="str">
            <v>2018-19</v>
          </cell>
          <cell r="AT44" t="str">
            <v>MICS 2018-19</v>
          </cell>
          <cell r="AU44">
            <v>1.4</v>
          </cell>
          <cell r="AW44">
            <v>0.5</v>
          </cell>
          <cell r="AY44">
            <v>1.8</v>
          </cell>
          <cell r="BA44">
            <v>1.7</v>
          </cell>
          <cell r="BC44">
            <v>1.6</v>
          </cell>
          <cell r="BE44">
            <v>2</v>
          </cell>
          <cell r="BG44">
            <v>1.1000000000000001</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21.5</v>
          </cell>
          <cell r="U45"/>
          <cell r="V45">
            <v>25.7</v>
          </cell>
          <cell r="X45">
            <v>25.9</v>
          </cell>
          <cell r="Z45">
            <v>25.5</v>
          </cell>
          <cell r="AB45" t="str">
            <v>MICS 2019</v>
          </cell>
          <cell r="AC45">
            <v>34.1</v>
          </cell>
          <cell r="AE45">
            <v>32.200000000000003</v>
          </cell>
          <cell r="AG45">
            <v>34.6</v>
          </cell>
          <cell r="AI45">
            <v>40.799999999999997</v>
          </cell>
          <cell r="AK45">
            <v>35.299999999999997</v>
          </cell>
          <cell r="AM45">
            <v>34.799999999999997</v>
          </cell>
          <cell r="AO45">
            <v>30.1</v>
          </cell>
          <cell r="AQ45">
            <v>30.3</v>
          </cell>
          <cell r="AS45" t="str">
            <v>2019</v>
          </cell>
          <cell r="AT45" t="str">
            <v>MICS 2019</v>
          </cell>
          <cell r="AU45">
            <v>7</v>
          </cell>
          <cell r="AW45">
            <v>6.1</v>
          </cell>
          <cell r="AY45">
            <v>7.2</v>
          </cell>
          <cell r="BA45">
            <v>9.9</v>
          </cell>
          <cell r="BC45">
            <v>7.4</v>
          </cell>
          <cell r="BE45">
            <v>6.8</v>
          </cell>
          <cell r="BG45">
            <v>4.9000000000000004</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row>
        <row r="47">
          <cell r="B47" t="str">
            <v>China</v>
          </cell>
          <cell r="C47" t="str">
            <v>-</v>
          </cell>
          <cell r="E47" t="str">
            <v>-</v>
          </cell>
          <cell r="G47" t="str">
            <v>-</v>
          </cell>
          <cell r="J47" t="str">
            <v>-</v>
          </cell>
          <cell r="L47" t="str">
            <v>-</v>
          </cell>
          <cell r="P47" t="str">
            <v>-</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93.6</v>
          </cell>
          <cell r="U48"/>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86.8</v>
          </cell>
          <cell r="U49"/>
          <cell r="V49">
            <v>87.3</v>
          </cell>
          <cell r="X49">
            <v>87.4</v>
          </cell>
          <cell r="Z49">
            <v>87.2</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U50"/>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U53"/>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U55"/>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2021, latest update on 4 Jan 2022</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2021, latest update on 4 Jan 2022</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37.799999999999997</v>
          </cell>
          <cell r="U59"/>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90.5</v>
          </cell>
          <cell r="U61" t="str">
            <v>x</v>
          </cell>
          <cell r="V61">
            <v>91.7</v>
          </cell>
          <cell r="W61" t="str">
            <v>x</v>
          </cell>
          <cell r="X61">
            <v>92.7</v>
          </cell>
          <cell r="Y61" t="str">
            <v>x</v>
          </cell>
          <cell r="Z61">
            <v>90.5</v>
          </cell>
          <cell r="AA61" t="str">
            <v>x</v>
          </cell>
          <cell r="AB61" t="str">
            <v>MICS 2006</v>
          </cell>
          <cell r="AC61">
            <v>94.4</v>
          </cell>
          <cell r="AE61">
            <v>93.9</v>
          </cell>
          <cell r="AG61">
            <v>97.6</v>
          </cell>
          <cell r="AI61">
            <v>96.9</v>
          </cell>
          <cell r="AK61">
            <v>95.6</v>
          </cell>
          <cell r="AM61">
            <v>93.6</v>
          </cell>
          <cell r="AO61">
            <v>94</v>
          </cell>
          <cell r="AQ61">
            <v>92.6</v>
          </cell>
          <cell r="AS61" t="str">
            <v>2012</v>
          </cell>
          <cell r="AT61" t="str">
            <v>PAPFAM 2012</v>
          </cell>
          <cell r="AU61">
            <v>42.9</v>
          </cell>
          <cell r="AW61">
            <v>40.9</v>
          </cell>
          <cell r="AY61">
            <v>49.8</v>
          </cell>
          <cell r="BA61">
            <v>48.4</v>
          </cell>
          <cell r="BC61">
            <v>43</v>
          </cell>
          <cell r="BE61">
            <v>43.7</v>
          </cell>
          <cell r="BG61">
            <v>39.299999999999997</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89.4</v>
          </cell>
          <cell r="U63"/>
          <cell r="V63">
            <v>92.2</v>
          </cell>
          <cell r="X63">
            <v>91.7</v>
          </cell>
          <cell r="Z63">
            <v>92.7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row>
        <row r="64">
          <cell r="B64" t="str">
            <v>Ecuador</v>
          </cell>
          <cell r="C64" t="str">
            <v>-</v>
          </cell>
          <cell r="E64" t="str">
            <v>-</v>
          </cell>
          <cell r="G64" t="str">
            <v>-</v>
          </cell>
          <cell r="J64">
            <v>3.8</v>
          </cell>
          <cell r="L64">
            <v>22.2</v>
          </cell>
          <cell r="N64" t="str">
            <v>2018</v>
          </cell>
          <cell r="O64" t="str">
            <v>ENSANUT 2018</v>
          </cell>
          <cell r="P64" t="str">
            <v>-</v>
          </cell>
          <cell r="T64" t="str">
            <v>-</v>
          </cell>
          <cell r="V64">
            <v>87.2</v>
          </cell>
          <cell r="W64" t="str">
            <v>y</v>
          </cell>
          <cell r="X64" t="str">
            <v>-</v>
          </cell>
          <cell r="Z64" t="str">
            <v>-</v>
          </cell>
          <cell r="AB64" t="str">
            <v>Registro Civil 2020</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98.2</v>
          </cell>
          <cell r="U65"/>
          <cell r="V65">
            <v>99.4</v>
          </cell>
          <cell r="X65">
            <v>99.5</v>
          </cell>
          <cell r="Z65">
            <v>99.3</v>
          </cell>
          <cell r="AB65" t="str">
            <v>DHS 2014</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t="str">
            <v>-</v>
          </cell>
          <cell r="V66">
            <v>91.2</v>
          </cell>
          <cell r="W66" t="str">
            <v>y</v>
          </cell>
          <cell r="X66">
            <v>91</v>
          </cell>
          <cell r="Y66" t="str">
            <v>y</v>
          </cell>
          <cell r="Z66">
            <v>91.4</v>
          </cell>
          <cell r="AA66" t="str">
            <v>y</v>
          </cell>
          <cell r="AB66" t="str">
            <v>General Directorate for Statistics and Census 2018</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U67"/>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U68"/>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row>
        <row r="69">
          <cell r="B69" t="str">
            <v>Estonia</v>
          </cell>
          <cell r="C69" t="str">
            <v>-</v>
          </cell>
          <cell r="E69" t="str">
            <v>-</v>
          </cell>
          <cell r="G69" t="str">
            <v>-</v>
          </cell>
          <cell r="J69" t="str">
            <v>-</v>
          </cell>
          <cell r="L69" t="str">
            <v>-</v>
          </cell>
          <cell r="P69" t="str">
            <v>-</v>
          </cell>
          <cell r="T69" t="str">
            <v>-</v>
          </cell>
          <cell r="V69">
            <v>100</v>
          </cell>
          <cell r="W69" t="str">
            <v>v</v>
          </cell>
          <cell r="X69">
            <v>100</v>
          </cell>
          <cell r="Y69" t="str">
            <v>v</v>
          </cell>
          <cell r="Z69">
            <v>100</v>
          </cell>
          <cell r="AA69" t="str">
            <v>v</v>
          </cell>
          <cell r="AB69" t="str">
            <v>UNSD Population and Vital Statistics Report, January 2021, latest update on 4 Jan 2022</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37.5</v>
          </cell>
          <cell r="U70"/>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2.2999999999999998</v>
          </cell>
          <cell r="U71"/>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t="str">
            <v>-</v>
          </cell>
          <cell r="U72"/>
          <cell r="V72">
            <v>86.6</v>
          </cell>
          <cell r="X72" t="str">
            <v>-</v>
          </cell>
          <cell r="Z72" t="str">
            <v>-</v>
          </cell>
          <cell r="AB72" t="str">
            <v>MICS 2021 Preliminary report</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t="str">
            <v>-</v>
          </cell>
          <cell r="V73">
            <v>100</v>
          </cell>
          <cell r="W73" t="str">
            <v>v</v>
          </cell>
          <cell r="X73">
            <v>100</v>
          </cell>
          <cell r="Y73" t="str">
            <v>v</v>
          </cell>
          <cell r="Z73">
            <v>100</v>
          </cell>
          <cell r="AA73" t="str">
            <v>v</v>
          </cell>
          <cell r="AB73" t="str">
            <v>UNSD Population and Vital Statistics Report, January 2021, latest update on 4 Jan 2022</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2021, latest update on 4 Jan 2022</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88</v>
          </cell>
          <cell r="U75"/>
          <cell r="V75">
            <v>89.6</v>
          </cell>
          <cell r="X75">
            <v>91</v>
          </cell>
          <cell r="Z75">
            <v>88</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41.3</v>
          </cell>
          <cell r="U76"/>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45.9</v>
          </cell>
          <cell r="AW76">
            <v>46.1</v>
          </cell>
          <cell r="AY76">
            <v>45.5</v>
          </cell>
          <cell r="BA76">
            <v>42.1</v>
          </cell>
          <cell r="BC76">
            <v>46.6</v>
          </cell>
          <cell r="BE76">
            <v>52.2</v>
          </cell>
          <cell r="BG76">
            <v>48.8</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U77"/>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row>
        <row r="78">
          <cell r="B78" t="str">
            <v>Germany</v>
          </cell>
          <cell r="C78" t="str">
            <v>-</v>
          </cell>
          <cell r="E78" t="str">
            <v>-</v>
          </cell>
          <cell r="G78" t="str">
            <v>-</v>
          </cell>
          <cell r="J78" t="str">
            <v>-</v>
          </cell>
          <cell r="L78" t="str">
            <v>-</v>
          </cell>
          <cell r="P78" t="str">
            <v>-</v>
          </cell>
          <cell r="T78" t="str">
            <v>-</v>
          </cell>
          <cell r="V78">
            <v>100</v>
          </cell>
          <cell r="W78" t="str">
            <v>v</v>
          </cell>
          <cell r="X78">
            <v>100</v>
          </cell>
          <cell r="Y78" t="str">
            <v>v</v>
          </cell>
          <cell r="Z78">
            <v>100</v>
          </cell>
          <cell r="AA78" t="str">
            <v>v</v>
          </cell>
          <cell r="AB78" t="str">
            <v>Federal Statistical Office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57.4</v>
          </cell>
          <cell r="U79"/>
          <cell r="V79">
            <v>70.599999999999994</v>
          </cell>
          <cell r="X79">
            <v>72</v>
          </cell>
          <cell r="Z79">
            <v>69.2</v>
          </cell>
          <cell r="AB79" t="str">
            <v>MICS 2017-18</v>
          </cell>
          <cell r="AC79">
            <v>2.4</v>
          </cell>
          <cell r="AE79">
            <v>1.2</v>
          </cell>
          <cell r="AG79">
            <v>3.6</v>
          </cell>
          <cell r="AI79">
            <v>7.3</v>
          </cell>
          <cell r="AK79">
            <v>2.1</v>
          </cell>
          <cell r="AM79">
            <v>1.7</v>
          </cell>
          <cell r="AO79">
            <v>0.9</v>
          </cell>
          <cell r="AQ79">
            <v>1</v>
          </cell>
          <cell r="AS79" t="str">
            <v>2017-18</v>
          </cell>
          <cell r="AT79" t="str">
            <v>MICS 2017-18</v>
          </cell>
          <cell r="AU79">
            <v>0.1</v>
          </cell>
          <cell r="AW79">
            <v>0</v>
          </cell>
          <cell r="AY79">
            <v>0.2</v>
          </cell>
          <cell r="BA79">
            <v>0.5</v>
          </cell>
          <cell r="BC79">
            <v>0</v>
          </cell>
          <cell r="BE79">
            <v>0</v>
          </cell>
          <cell r="BG79">
            <v>0.1</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2021, latest update on 4 Jan 2022</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57.2</v>
          </cell>
          <cell r="U83"/>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v>
          </cell>
          <cell r="U84"/>
          <cell r="V84">
            <v>46</v>
          </cell>
          <cell r="X84">
            <v>47.1</v>
          </cell>
          <cell r="Z84">
            <v>44.9</v>
          </cell>
          <cell r="AB84" t="str">
            <v>MICS 2018-19</v>
          </cell>
          <cell r="AC84">
            <v>52.1</v>
          </cell>
          <cell r="AE84">
            <v>42.7</v>
          </cell>
          <cell r="AG84">
            <v>58.6</v>
          </cell>
          <cell r="AI84">
            <v>41.2</v>
          </cell>
          <cell r="AK84">
            <v>61.6</v>
          </cell>
          <cell r="AM84">
            <v>69.8</v>
          </cell>
          <cell r="AO84">
            <v>53.5</v>
          </cell>
          <cell r="AQ84">
            <v>37.700000000000003</v>
          </cell>
          <cell r="AS84" t="str">
            <v>2018-19</v>
          </cell>
          <cell r="AT84" t="str">
            <v>MICS 2018-19</v>
          </cell>
          <cell r="AU84">
            <v>29.7</v>
          </cell>
          <cell r="AW84">
            <v>17.600000000000001</v>
          </cell>
          <cell r="AY84">
            <v>34.6</v>
          </cell>
          <cell r="BA84">
            <v>25.2</v>
          </cell>
          <cell r="BC84">
            <v>38</v>
          </cell>
          <cell r="BE84">
            <v>39.4</v>
          </cell>
          <cell r="BG84">
            <v>27.5</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67.900000000000006</v>
          </cell>
          <cell r="U85"/>
          <cell r="V85">
            <v>98.1</v>
          </cell>
          <cell r="X85">
            <v>98.3</v>
          </cell>
          <cell r="Z85">
            <v>97.9</v>
          </cell>
          <cell r="AB85" t="str">
            <v>MICS 2019-20</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57.2</v>
          </cell>
          <cell r="U86"/>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87.4</v>
          </cell>
          <cell r="U88"/>
          <cell r="V88">
            <v>97</v>
          </cell>
          <cell r="X88">
            <v>97.1</v>
          </cell>
          <cell r="Z88">
            <v>96.9</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2021, latest update on 4 Jan 2022</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2021, latest update on 4 Jan 2022</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79.2</v>
          </cell>
          <cell r="U91"/>
          <cell r="V91">
            <v>79.7</v>
          </cell>
          <cell r="X91">
            <v>79.400000000000006</v>
          </cell>
          <cell r="Z91">
            <v>80.099999999999994</v>
          </cell>
          <cell r="AB91" t="str">
            <v>NFHS 2015-16</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U92"/>
          <cell r="V92">
            <v>77</v>
          </cell>
          <cell r="W92" t="str">
            <v>y</v>
          </cell>
          <cell r="X92" t="str">
            <v>-</v>
          </cell>
          <cell r="Z92" t="str">
            <v>-</v>
          </cell>
          <cell r="AB92" t="str">
            <v>SUSENAS 2021 as part of Welfare Statistics 2021</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v>
          </cell>
          <cell r="AK94">
            <v>2.6</v>
          </cell>
          <cell r="AM94">
            <v>2.8</v>
          </cell>
          <cell r="AO94">
            <v>6.3</v>
          </cell>
          <cell r="AQ94">
            <v>21.7</v>
          </cell>
          <cell r="AS94" t="str">
            <v>2018</v>
          </cell>
          <cell r="AT94" t="str">
            <v>MICS 2018</v>
          </cell>
          <cell r="AU94">
            <v>0.5</v>
          </cell>
          <cell r="AW94">
            <v>0.6</v>
          </cell>
          <cell r="AY94">
            <v>0.5</v>
          </cell>
          <cell r="BA94">
            <v>0</v>
          </cell>
          <cell r="BC94">
            <v>0.1</v>
          </cell>
          <cell r="BE94">
            <v>0.4</v>
          </cell>
          <cell r="BG94">
            <v>0.4</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2021, latest update on 4 Jan 2022</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2021, latest update on 4 Jan 2022</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2021, latest update on 4 Jan 2022</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96.9</v>
          </cell>
          <cell r="V98">
            <v>98</v>
          </cell>
          <cell r="X98" t="str">
            <v>-</v>
          </cell>
          <cell r="Z98" t="str">
            <v>-</v>
          </cell>
          <cell r="AB98" t="str">
            <v>Vital statistics 2017</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2021, latest update on 4 Jan 2022</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97.2</v>
          </cell>
          <cell r="U100"/>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U101"/>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67.599999999999994</v>
          </cell>
          <cell r="U102"/>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85.4</v>
          </cell>
          <cell r="U103"/>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96.9</v>
          </cell>
          <cell r="U105"/>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2021, latest update on 4 Jan 2022</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28.1</v>
          </cell>
          <cell r="U109"/>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63.7</v>
          </cell>
          <cell r="U110"/>
          <cell r="V110">
            <v>66.3</v>
          </cell>
          <cell r="X110">
            <v>67.099999999999994</v>
          </cell>
          <cell r="Z110">
            <v>65.400000000000006</v>
          </cell>
          <cell r="AB110" t="str">
            <v>DHS 2019-20</v>
          </cell>
          <cell r="AC110">
            <v>31.8</v>
          </cell>
          <cell r="AE110">
            <v>25.1</v>
          </cell>
          <cell r="AG110">
            <v>43</v>
          </cell>
          <cell r="AI110">
            <v>48.3</v>
          </cell>
          <cell r="AK110">
            <v>41.8</v>
          </cell>
          <cell r="AM110">
            <v>37.799999999999997</v>
          </cell>
          <cell r="AO110">
            <v>22</v>
          </cell>
          <cell r="AQ110">
            <v>17.2</v>
          </cell>
          <cell r="AS110" t="str">
            <v>2019-20</v>
          </cell>
          <cell r="AT110" t="str">
            <v>DHS 2019-20</v>
          </cell>
          <cell r="AU110" t="str">
            <v>-</v>
          </cell>
          <cell r="AW110" t="str">
            <v>-</v>
          </cell>
          <cell r="AY110" t="str">
            <v>-</v>
          </cell>
          <cell r="BA110" t="str">
            <v>-</v>
          </cell>
          <cell r="BC110" t="str">
            <v>-</v>
          </cell>
          <cell r="BE110" t="str">
            <v>-</v>
          </cell>
          <cell r="BG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2021, latest update on 4 Jan 2022</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2020</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2021, latest update on 4 Jan 2022</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74.3</v>
          </cell>
          <cell r="U115"/>
          <cell r="V115">
            <v>78.599999999999994</v>
          </cell>
          <cell r="X115">
            <v>78.7</v>
          </cell>
          <cell r="Z115">
            <v>78.400000000000006</v>
          </cell>
          <cell r="AB115" t="str">
            <v>MICS 2018</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6.8</v>
          </cell>
          <cell r="U116" t="str">
            <v>y</v>
          </cell>
          <cell r="V116">
            <v>5.6</v>
          </cell>
          <cell r="W116" t="str">
            <v>y</v>
          </cell>
          <cell r="X116">
            <v>5.8</v>
          </cell>
          <cell r="Y116" t="str">
            <v>y</v>
          </cell>
          <cell r="Z116">
            <v>5.4</v>
          </cell>
          <cell r="AA116" t="str">
            <v>y</v>
          </cell>
          <cell r="AB116" t="str">
            <v>MICS 2013-14</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96.3</v>
          </cell>
          <cell r="U118"/>
          <cell r="V118">
            <v>98.8</v>
          </cell>
          <cell r="X118">
            <v>98.5</v>
          </cell>
          <cell r="Z118">
            <v>99.1</v>
          </cell>
          <cell r="AB118" t="str">
            <v>DHS 2016-17</v>
          </cell>
          <cell r="AC118">
            <v>12.9</v>
          </cell>
          <cell r="AE118">
            <v>13.8</v>
          </cell>
          <cell r="AG118">
            <v>12.3</v>
          </cell>
          <cell r="AI118">
            <v>13.9</v>
          </cell>
          <cell r="AK118">
            <v>12.2</v>
          </cell>
          <cell r="AM118">
            <v>12.2</v>
          </cell>
          <cell r="AO118">
            <v>14.7</v>
          </cell>
          <cell r="AQ118">
            <v>11.7</v>
          </cell>
          <cell r="AS118" t="str">
            <v>2016-17</v>
          </cell>
          <cell r="AT118" t="str">
            <v>DHS 2016-17</v>
          </cell>
          <cell r="AU118">
            <v>1.1000000000000001</v>
          </cell>
          <cell r="AW118">
            <v>1.1000000000000001</v>
          </cell>
          <cell r="AY118">
            <v>1</v>
          </cell>
          <cell r="BA118">
            <v>0.6</v>
          </cell>
          <cell r="BC118">
            <v>1.5</v>
          </cell>
          <cell r="BE118">
            <v>2</v>
          </cell>
          <cell r="BG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87.4</v>
          </cell>
          <cell r="U119" t="str">
            <v>y</v>
          </cell>
          <cell r="V119">
            <v>86.7</v>
          </cell>
          <cell r="W119" t="str">
            <v>y</v>
          </cell>
          <cell r="X119">
            <v>87.8</v>
          </cell>
          <cell r="Y119" t="str">
            <v>y</v>
          </cell>
          <cell r="Z119">
            <v>85.6</v>
          </cell>
          <cell r="AA119" t="str">
            <v>y</v>
          </cell>
          <cell r="AB119" t="str">
            <v>DHS 2018</v>
          </cell>
          <cell r="AC119">
            <v>88.6</v>
          </cell>
          <cell r="AD119" t="str">
            <v>y</v>
          </cell>
          <cell r="AE119">
            <v>89.2</v>
          </cell>
          <cell r="AF119" t="str">
            <v>y</v>
          </cell>
          <cell r="AG119">
            <v>88.4</v>
          </cell>
          <cell r="AH119" t="str">
            <v>y</v>
          </cell>
          <cell r="AI119">
            <v>86.5</v>
          </cell>
          <cell r="AJ119" t="str">
            <v>y</v>
          </cell>
          <cell r="AK119">
            <v>85.8</v>
          </cell>
          <cell r="AL119" t="str">
            <v>y</v>
          </cell>
          <cell r="AM119">
            <v>89.9</v>
          </cell>
          <cell r="AN119" t="str">
            <v>y</v>
          </cell>
          <cell r="AO119">
            <v>89.6</v>
          </cell>
          <cell r="AP119" t="str">
            <v>y</v>
          </cell>
          <cell r="AQ119">
            <v>90.4</v>
          </cell>
          <cell r="AR119" t="str">
            <v>y</v>
          </cell>
          <cell r="AS119" t="str">
            <v>2018</v>
          </cell>
          <cell r="AT119" t="str">
            <v>DHS 2018</v>
          </cell>
          <cell r="AU119">
            <v>72.7</v>
          </cell>
          <cell r="AW119">
            <v>74.400000000000006</v>
          </cell>
          <cell r="AY119">
            <v>72.2</v>
          </cell>
          <cell r="BA119">
            <v>70.5</v>
          </cell>
          <cell r="BC119">
            <v>69.7</v>
          </cell>
          <cell r="BE119">
            <v>69.099999999999994</v>
          </cell>
          <cell r="BG119">
            <v>78.3</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2021, latest update on 4 Jan 2022</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U121"/>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45</v>
          </cell>
          <cell r="U122" t="str">
            <v>y</v>
          </cell>
          <cell r="V122">
            <v>65.599999999999994</v>
          </cell>
          <cell r="W122" t="str">
            <v>y</v>
          </cell>
          <cell r="X122">
            <v>65.599999999999994</v>
          </cell>
          <cell r="Y122" t="str">
            <v>y</v>
          </cell>
          <cell r="Z122">
            <v>65.5</v>
          </cell>
          <cell r="AA122" t="str">
            <v>y</v>
          </cell>
          <cell r="AB122" t="str">
            <v>MICS 2015</v>
          </cell>
          <cell r="AC122">
            <v>66.599999999999994</v>
          </cell>
          <cell r="AE122">
            <v>55.2</v>
          </cell>
          <cell r="AG122">
            <v>79</v>
          </cell>
          <cell r="AI122">
            <v>91.8</v>
          </cell>
          <cell r="AK122">
            <v>85.9</v>
          </cell>
          <cell r="AM122">
            <v>70.099999999999994</v>
          </cell>
          <cell r="AO122">
            <v>60.1</v>
          </cell>
          <cell r="AQ122">
            <v>36.6</v>
          </cell>
          <cell r="AS122" t="str">
            <v>2015</v>
          </cell>
          <cell r="AT122" t="str">
            <v>MICS 2015</v>
          </cell>
          <cell r="AU122">
            <v>51.4</v>
          </cell>
          <cell r="AW122">
            <v>33</v>
          </cell>
          <cell r="AY122">
            <v>66.3</v>
          </cell>
          <cell r="BA122">
            <v>82.2</v>
          </cell>
          <cell r="BC122">
            <v>69</v>
          </cell>
          <cell r="BE122">
            <v>47.2</v>
          </cell>
          <cell r="BG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89.2</v>
          </cell>
          <cell r="U124" t="str">
            <v>y</v>
          </cell>
          <cell r="V124">
            <v>97</v>
          </cell>
          <cell r="W124" t="str">
            <v>y</v>
          </cell>
          <cell r="X124">
            <v>97</v>
          </cell>
          <cell r="Y124" t="str">
            <v>y</v>
          </cell>
          <cell r="Z124">
            <v>97</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98.2</v>
          </cell>
          <cell r="U127"/>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U128"/>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46.3</v>
          </cell>
          <cell r="U131"/>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77.5</v>
          </cell>
          <cell r="U132"/>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U134"/>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59.5</v>
          </cell>
          <cell r="U135"/>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row>
        <row r="136">
          <cell r="B136" t="str">
            <v>Netherlands</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2021, latest update on 4 Jan 2022</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2021, latest update on 4 Jan 2022</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U138"/>
          <cell r="V138">
            <v>84.7</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66.599999999999994</v>
          </cell>
          <cell r="U139"/>
          <cell r="V139">
            <v>63.9</v>
          </cell>
          <cell r="X139">
            <v>65.400000000000006</v>
          </cell>
          <cell r="Z139">
            <v>62.2</v>
          </cell>
          <cell r="AB139" t="str">
            <v>DHS 2012</v>
          </cell>
          <cell r="AC139">
            <v>2</v>
          </cell>
          <cell r="AE139">
            <v>1.2</v>
          </cell>
          <cell r="AG139">
            <v>2.1</v>
          </cell>
          <cell r="AI139">
            <v>1.7</v>
          </cell>
          <cell r="AK139">
            <v>1.7</v>
          </cell>
          <cell r="AM139">
            <v>2.4</v>
          </cell>
          <cell r="AO139">
            <v>3</v>
          </cell>
          <cell r="AQ139">
            <v>1</v>
          </cell>
          <cell r="AS139" t="str">
            <v>2012</v>
          </cell>
          <cell r="AT139" t="str">
            <v>DHS/MICS 2012</v>
          </cell>
          <cell r="AU139" t="str">
            <v>-</v>
          </cell>
          <cell r="AW139" t="str">
            <v>-</v>
          </cell>
          <cell r="AY139" t="str">
            <v>-</v>
          </cell>
          <cell r="BA139" t="str">
            <v>-</v>
          </cell>
          <cell r="BC139" t="str">
            <v>-</v>
          </cell>
          <cell r="BE139" t="str">
            <v>-</v>
          </cell>
          <cell r="BG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35.299999999999997</v>
          </cell>
          <cell r="U140"/>
          <cell r="V140">
            <v>42.6</v>
          </cell>
          <cell r="X140">
            <v>43.4</v>
          </cell>
          <cell r="Z140">
            <v>41.7</v>
          </cell>
          <cell r="AB140" t="str">
            <v>DHS 2018</v>
          </cell>
          <cell r="AC140">
            <v>19.5</v>
          </cell>
          <cell r="AE140">
            <v>24.2</v>
          </cell>
          <cell r="AG140">
            <v>15.6</v>
          </cell>
          <cell r="AI140">
            <v>16.399999999999999</v>
          </cell>
          <cell r="AK140">
            <v>17.8</v>
          </cell>
          <cell r="AM140">
            <v>20</v>
          </cell>
          <cell r="AO140">
            <v>22.6</v>
          </cell>
          <cell r="AQ140">
            <v>20</v>
          </cell>
          <cell r="AS140" t="str">
            <v>2018</v>
          </cell>
          <cell r="AT140" t="str">
            <v>DHS 2018</v>
          </cell>
          <cell r="AU140">
            <v>19.2</v>
          </cell>
          <cell r="AW140">
            <v>16.3</v>
          </cell>
          <cell r="AY140">
            <v>21.1</v>
          </cell>
          <cell r="BA140">
            <v>26.6</v>
          </cell>
          <cell r="BC140">
            <v>20.8</v>
          </cell>
          <cell r="BE140">
            <v>18.8</v>
          </cell>
          <cell r="BG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t="str">
            <v>-</v>
          </cell>
          <cell r="V143">
            <v>100</v>
          </cell>
          <cell r="W143" t="str">
            <v>v</v>
          </cell>
          <cell r="X143">
            <v>100</v>
          </cell>
          <cell r="Y143" t="str">
            <v>v</v>
          </cell>
          <cell r="Z143">
            <v>100</v>
          </cell>
          <cell r="AA143" t="str">
            <v>v</v>
          </cell>
          <cell r="AB143" t="str">
            <v>UNSD Population and Vital Statistics Report, January 2021, latest update on 4 Jan 2022</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12.6</v>
          </cell>
          <cell r="U148"/>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56.5</v>
          </cell>
          <cell r="V149">
            <v>71</v>
          </cell>
          <cell r="X149">
            <v>71.2</v>
          </cell>
          <cell r="Z149">
            <v>70.8</v>
          </cell>
          <cell r="AB149" t="str">
            <v>DGEEC 2015-18</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88.2</v>
          </cell>
          <cell r="U151"/>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t="str">
            <v>-</v>
          </cell>
          <cell r="U154"/>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U156"/>
          <cell r="V156">
            <v>99.6</v>
          </cell>
          <cell r="X156">
            <v>99.2</v>
          </cell>
          <cell r="Z156">
            <v>99.9</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2021, latest update on 4 Jan 2022</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77.5</v>
          </cell>
          <cell r="U159"/>
          <cell r="V159">
            <v>85.6</v>
          </cell>
          <cell r="X159">
            <v>85.8</v>
          </cell>
          <cell r="Z159">
            <v>85.4</v>
          </cell>
          <cell r="AB159" t="str">
            <v>DHS 2019-20</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78.3</v>
          </cell>
          <cell r="V161">
            <v>92</v>
          </cell>
          <cell r="X161">
            <v>91.4</v>
          </cell>
          <cell r="Z161">
            <v>92.5</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41</v>
          </cell>
          <cell r="U163"/>
          <cell r="V163">
            <v>66.900000000000006</v>
          </cell>
          <cell r="X163">
            <v>67</v>
          </cell>
          <cell r="Z163">
            <v>66.900000000000006</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2021, latest update on 4 Jan 2022</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98.7</v>
          </cell>
          <cell r="U165"/>
          <cell r="V165">
            <v>98.6</v>
          </cell>
          <cell r="X165">
            <v>98.8</v>
          </cell>
          <cell r="Z165">
            <v>98.4</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76.900000000000006</v>
          </cell>
          <cell r="U167"/>
          <cell r="V167">
            <v>78.7</v>
          </cell>
          <cell r="X167">
            <v>80.3</v>
          </cell>
          <cell r="Z167">
            <v>77.099999999999994</v>
          </cell>
          <cell r="AB167" t="str">
            <v>Continuous DHS 2019</v>
          </cell>
          <cell r="AC167">
            <v>25.2</v>
          </cell>
          <cell r="AE167">
            <v>21.1</v>
          </cell>
          <cell r="AG167">
            <v>29.1</v>
          </cell>
          <cell r="AI167">
            <v>47.6</v>
          </cell>
          <cell r="AK167">
            <v>30</v>
          </cell>
          <cell r="AM167">
            <v>23.2</v>
          </cell>
          <cell r="AO167">
            <v>18.2</v>
          </cell>
          <cell r="AQ167">
            <v>14.7</v>
          </cell>
          <cell r="AS167" t="str">
            <v>2019</v>
          </cell>
          <cell r="AT167" t="str">
            <v>Continuous DHS 2019</v>
          </cell>
          <cell r="AU167">
            <v>16.100000000000001</v>
          </cell>
          <cell r="AW167">
            <v>8.1999999999999993</v>
          </cell>
          <cell r="AY167">
            <v>20.9</v>
          </cell>
          <cell r="BA167">
            <v>35.4</v>
          </cell>
          <cell r="BC167">
            <v>17.600000000000001</v>
          </cell>
          <cell r="BE167">
            <v>12.5</v>
          </cell>
          <cell r="BG167">
            <v>5.3</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v>
          </cell>
          <cell r="U168"/>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92.8</v>
          </cell>
          <cell r="U170"/>
          <cell r="V170">
            <v>90.4</v>
          </cell>
          <cell r="X170">
            <v>90.3</v>
          </cell>
          <cell r="Z170">
            <v>90.5</v>
          </cell>
          <cell r="AB170" t="str">
            <v>DHS 2019</v>
          </cell>
          <cell r="AC170">
            <v>83</v>
          </cell>
          <cell r="AE170">
            <v>76.400000000000006</v>
          </cell>
          <cell r="AG170">
            <v>88.7</v>
          </cell>
          <cell r="AI170">
            <v>90.3</v>
          </cell>
          <cell r="AK170">
            <v>90.1</v>
          </cell>
          <cell r="AM170">
            <v>86.6</v>
          </cell>
          <cell r="AO170">
            <v>79.900000000000006</v>
          </cell>
          <cell r="AQ170">
            <v>72.2</v>
          </cell>
          <cell r="AS170" t="str">
            <v>2019</v>
          </cell>
          <cell r="AT170" t="str">
            <v>DHS 2019</v>
          </cell>
          <cell r="AU170">
            <v>7.9</v>
          </cell>
          <cell r="AW170">
            <v>6.3</v>
          </cell>
          <cell r="AY170">
            <v>8.6999999999999993</v>
          </cell>
          <cell r="BA170">
            <v>8.4</v>
          </cell>
          <cell r="BC170">
            <v>8.9</v>
          </cell>
          <cell r="BE170">
            <v>9.1</v>
          </cell>
          <cell r="BG170">
            <v>7.1</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t="str">
            <v>-</v>
          </cell>
          <cell r="V171">
            <v>99.9</v>
          </cell>
          <cell r="X171" t="str">
            <v>-</v>
          </cell>
          <cell r="Z171" t="str">
            <v>-</v>
          </cell>
          <cell r="AB171" t="str">
            <v>Local birth registration, Immigration and Checkpoints Authority, 2020</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2020</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2021, latest update on 4 Jan 2022</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t="str">
            <v>-</v>
          </cell>
          <cell r="U174"/>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t="str">
            <v>-</v>
          </cell>
          <cell r="U175"/>
          <cell r="V175">
            <v>5.9</v>
          </cell>
          <cell r="W175" t="str">
            <v>y</v>
          </cell>
          <cell r="X175">
            <v>6.3</v>
          </cell>
          <cell r="Y175" t="str">
            <v>y</v>
          </cell>
          <cell r="Z175">
            <v>5.5</v>
          </cell>
          <cell r="AA175" t="str">
            <v>y</v>
          </cell>
          <cell r="AB175" t="str">
            <v>SDHS 2020</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v>26</v>
          </cell>
          <cell r="AV175" t="str">
            <v>y</v>
          </cell>
          <cell r="AW175">
            <v>28.3</v>
          </cell>
          <cell r="AX175" t="str">
            <v>y</v>
          </cell>
          <cell r="AY175">
            <v>26.1</v>
          </cell>
          <cell r="AZ175" t="str">
            <v>y</v>
          </cell>
          <cell r="BA175">
            <v>21.7</v>
          </cell>
          <cell r="BB175" t="str">
            <v>y</v>
          </cell>
          <cell r="BC175">
            <v>27.6</v>
          </cell>
          <cell r="BD175" t="str">
            <v>y</v>
          </cell>
          <cell r="BE175">
            <v>28.7</v>
          </cell>
          <cell r="BF175" t="str">
            <v>y</v>
          </cell>
          <cell r="BG175">
            <v>27.5</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t="str">
            <v>-</v>
          </cell>
          <cell r="U176"/>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row>
        <row r="178">
          <cell r="B178" t="str">
            <v>Spain</v>
          </cell>
          <cell r="C178" t="str">
            <v>-</v>
          </cell>
          <cell r="E178" t="str">
            <v>-</v>
          </cell>
          <cell r="G178" t="str">
            <v>-</v>
          </cell>
          <cell r="J178" t="str">
            <v>-</v>
          </cell>
          <cell r="L178" t="str">
            <v>-</v>
          </cell>
          <cell r="P178" t="str">
            <v>-</v>
          </cell>
          <cell r="T178" t="str">
            <v>-</v>
          </cell>
          <cell r="V178">
            <v>100</v>
          </cell>
          <cell r="W178" t="str">
            <v>v</v>
          </cell>
          <cell r="X178">
            <v>100</v>
          </cell>
          <cell r="Y178" t="str">
            <v>v</v>
          </cell>
          <cell r="Z178">
            <v>100</v>
          </cell>
          <cell r="AA178" t="str">
            <v>v</v>
          </cell>
          <cell r="AB178" t="str">
            <v>UNSD Population and Vital Statistics Report, January 2021, latest update on 4 Jan 2022</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t="str">
            <v>-</v>
          </cell>
          <cell r="V179">
            <v>97.2</v>
          </cell>
          <cell r="W179" t="str">
            <v>x</v>
          </cell>
          <cell r="X179">
            <v>97.4</v>
          </cell>
          <cell r="Y179" t="str">
            <v>x</v>
          </cell>
          <cell r="Z179">
            <v>97</v>
          </cell>
          <cell r="AA179" t="str">
            <v>x</v>
          </cell>
          <cell r="AB179" t="str">
            <v>DHS 2006-07</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62</v>
          </cell>
          <cell r="V181">
            <v>67.3</v>
          </cell>
          <cell r="X181">
            <v>68.8</v>
          </cell>
          <cell r="Z181">
            <v>65.8</v>
          </cell>
          <cell r="AB181" t="str">
            <v>MICS 2014</v>
          </cell>
          <cell r="AC181">
            <v>86.6</v>
          </cell>
          <cell r="AE181">
            <v>85.5</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2021, latest update on 4 Jan 2022</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row>
        <row r="184">
          <cell r="B184" t="str">
            <v>Switzerland</v>
          </cell>
          <cell r="C184" t="str">
            <v>-</v>
          </cell>
          <cell r="E184" t="str">
            <v>-</v>
          </cell>
          <cell r="G184" t="str">
            <v>-</v>
          </cell>
          <cell r="J184" t="str">
            <v>-</v>
          </cell>
          <cell r="L184" t="str">
            <v>-</v>
          </cell>
          <cell r="P184" t="str">
            <v>-</v>
          </cell>
          <cell r="T184" t="str">
            <v>-</v>
          </cell>
          <cell r="V184">
            <v>100</v>
          </cell>
          <cell r="W184" t="str">
            <v>v</v>
          </cell>
          <cell r="X184">
            <v>100</v>
          </cell>
          <cell r="Y184" t="str">
            <v>v</v>
          </cell>
          <cell r="Z184">
            <v>100</v>
          </cell>
          <cell r="AA184" t="str">
            <v>v</v>
          </cell>
          <cell r="AB184" t="str">
            <v>UNSD Population and Vital Statistics Report, January 2021, latest update on 4 Jan 2022</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100</v>
          </cell>
          <cell r="U187"/>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38</v>
          </cell>
          <cell r="U188"/>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U189"/>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v>
          </cell>
          <cell r="U191"/>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U193"/>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99.3</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96.5</v>
          </cell>
          <cell r="U196" t="str">
            <v>p</v>
          </cell>
          <cell r="V196">
            <v>99.2</v>
          </cell>
          <cell r="X196">
            <v>99.4</v>
          </cell>
          <cell r="Z196">
            <v>99.1</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81.3</v>
          </cell>
          <cell r="U197"/>
          <cell r="V197">
            <v>87.2</v>
          </cell>
          <cell r="X197">
            <v>85.4</v>
          </cell>
          <cell r="Z197">
            <v>89.3</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25.5</v>
          </cell>
          <cell r="U198"/>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98.8</v>
          </cell>
          <cell r="U199"/>
          <cell r="V199">
            <v>99.8</v>
          </cell>
          <cell r="X199">
            <v>99.9</v>
          </cell>
          <cell r="Z199">
            <v>99.7</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23.3</v>
          </cell>
          <cell r="U202"/>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2021, latest update on 4 Jan 2022</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100</v>
          </cell>
          <cell r="U205" t="str">
            <v>x</v>
          </cell>
          <cell r="V205">
            <v>99.9</v>
          </cell>
          <cell r="W205" t="str">
            <v>x</v>
          </cell>
          <cell r="X205">
            <v>99.9</v>
          </cell>
          <cell r="Y205" t="str">
            <v>x</v>
          </cell>
          <cell r="Z205">
            <v>100</v>
          </cell>
          <cell r="AA205" t="str">
            <v>x</v>
          </cell>
          <cell r="AB205" t="str">
            <v>MICS 2006</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t="str">
            <v>-</v>
          </cell>
          <cell r="U206"/>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88.1</v>
          </cell>
          <cell r="U208"/>
          <cell r="V208">
            <v>96.1</v>
          </cell>
          <cell r="X208">
            <v>95.9</v>
          </cell>
          <cell r="Z208">
            <v>96.3</v>
          </cell>
          <cell r="AB208" t="str">
            <v>MICS 2014</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26.5</v>
          </cell>
          <cell r="AK209">
            <v>21</v>
          </cell>
          <cell r="AM209">
            <v>13.3</v>
          </cell>
          <cell r="AO209">
            <v>19.5</v>
          </cell>
          <cell r="AQ209">
            <v>14</v>
          </cell>
          <cell r="AS209" t="str">
            <v>2013</v>
          </cell>
          <cell r="AT209" t="str">
            <v>DHS 2013</v>
          </cell>
          <cell r="AU209">
            <v>15</v>
          </cell>
          <cell r="AW209">
            <v>12.4</v>
          </cell>
          <cell r="AY209">
            <v>15.8</v>
          </cell>
          <cell r="BA209">
            <v>26.4</v>
          </cell>
          <cell r="BC209">
            <v>16.5</v>
          </cell>
          <cell r="BE209">
            <v>5.4</v>
          </cell>
          <cell r="BG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13</v>
          </cell>
          <cell r="U210"/>
          <cell r="V210">
            <v>14.1</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29.6</v>
          </cell>
          <cell r="U211"/>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U214"/>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99.34</v>
          </cell>
          <cell r="U215"/>
          <cell r="V215">
            <v>99.62</v>
          </cell>
          <cell r="X215">
            <v>99.61</v>
          </cell>
          <cell r="Z215">
            <v>99.65</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98.62</v>
          </cell>
          <cell r="V216">
            <v>99.26</v>
          </cell>
          <cell r="X216">
            <v>99.23</v>
          </cell>
          <cell r="Z216">
            <v>99.31</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U217"/>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t="str">
            <v>-</v>
          </cell>
          <cell r="V218">
            <v>94.87</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row>
        <row r="219">
          <cell r="B219" t="str">
            <v>Middle East and North Africa</v>
          </cell>
          <cell r="C219" t="str">
            <v>-</v>
          </cell>
          <cell r="E219" t="str">
            <v>-</v>
          </cell>
          <cell r="G219" t="str">
            <v>-</v>
          </cell>
          <cell r="J219" t="str">
            <v>-</v>
          </cell>
          <cell r="L219" t="str">
            <v>-</v>
          </cell>
          <cell r="P219" t="str">
            <v>-</v>
          </cell>
          <cell r="T219">
            <v>88.78</v>
          </cell>
          <cell r="V219">
            <v>91.73</v>
          </cell>
          <cell r="X219">
            <v>91.88</v>
          </cell>
          <cell r="Z219">
            <v>91.59</v>
          </cell>
          <cell r="AB219" t="str">
            <v>DHS, MICS, other national surveys, censuses and vital registration systems</v>
          </cell>
          <cell r="AC219" t="str">
            <v>-</v>
          </cell>
          <cell r="AE219" t="str">
            <v>-</v>
          </cell>
          <cell r="AG219">
            <v>65.7</v>
          </cell>
          <cell r="AI219" t="str">
            <v>-</v>
          </cell>
          <cell r="AK219" t="str">
            <v>-</v>
          </cell>
          <cell r="AM219" t="str">
            <v>-</v>
          </cell>
          <cell r="AO219" t="str">
            <v>-</v>
          </cell>
          <cell r="AQ219" t="str">
            <v>-</v>
          </cell>
          <cell r="AS219" t="str">
            <v>2012-20</v>
          </cell>
          <cell r="AT219" t="str">
            <v>DHS, MICS and other national surveys</v>
          </cell>
          <cell r="AU219" t="str">
            <v>-</v>
          </cell>
          <cell r="AW219" t="str">
            <v>-</v>
          </cell>
          <cell r="AY219">
            <v>9.49</v>
          </cell>
          <cell r="BA219" t="str">
            <v>-</v>
          </cell>
          <cell r="BC219" t="str">
            <v>-</v>
          </cell>
          <cell r="BE219" t="str">
            <v>-</v>
          </cell>
          <cell r="BG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U220"/>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67.36</v>
          </cell>
          <cell r="U221"/>
          <cell r="V221">
            <v>70.11</v>
          </cell>
          <cell r="X221">
            <v>70.040000000000006</v>
          </cell>
          <cell r="Z221">
            <v>70.25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40.659999999999997</v>
          </cell>
          <cell r="U222"/>
          <cell r="V222">
            <v>46.18</v>
          </cell>
          <cell r="X222">
            <v>45.24</v>
          </cell>
          <cell r="Z222">
            <v>44.14</v>
          </cell>
          <cell r="AB222" t="str">
            <v>DHS, MICS, other national surveys, censuses and vital registration systems</v>
          </cell>
          <cell r="AC222">
            <v>34.869999999999997</v>
          </cell>
          <cell r="AE222">
            <v>31.56</v>
          </cell>
          <cell r="AG222">
            <v>37.46</v>
          </cell>
          <cell r="AI222">
            <v>38.11</v>
          </cell>
          <cell r="AK222">
            <v>35.92</v>
          </cell>
          <cell r="AM222">
            <v>35.549999999999997</v>
          </cell>
          <cell r="AO222">
            <v>35.54</v>
          </cell>
          <cell r="AQ222">
            <v>31.18</v>
          </cell>
          <cell r="AS222" t="str">
            <v>2012-20</v>
          </cell>
          <cell r="AT222" t="str">
            <v>DHS, MICS and other national surveys</v>
          </cell>
          <cell r="AU222">
            <v>16.670000000000002</v>
          </cell>
          <cell r="AW222" t="str">
            <v>-</v>
          </cell>
          <cell r="AY222">
            <v>12.68</v>
          </cell>
          <cell r="BA222" t="str">
            <v>-</v>
          </cell>
          <cell r="BC222">
            <v>20.07</v>
          </cell>
          <cell r="BE222">
            <v>17.21</v>
          </cell>
          <cell r="BG222">
            <v>16.59</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31.99</v>
          </cell>
          <cell r="U223"/>
          <cell r="V223">
            <v>39.020000000000003</v>
          </cell>
          <cell r="X223">
            <v>35.549999999999997</v>
          </cell>
          <cell r="Z223">
            <v>34.99</v>
          </cell>
          <cell r="AB223" t="str">
            <v>DHS, MICS, other national surveys, censuses and vital registration systems</v>
          </cell>
          <cell r="AC223">
            <v>43.88</v>
          </cell>
          <cell r="AE223" t="str">
            <v>-</v>
          </cell>
          <cell r="AG223">
            <v>46.16</v>
          </cell>
          <cell r="AI223">
            <v>48.79</v>
          </cell>
          <cell r="AK223">
            <v>45.58</v>
          </cell>
          <cell r="AM223">
            <v>44.15</v>
          </cell>
          <cell r="AO223">
            <v>44.63</v>
          </cell>
          <cell r="AQ223">
            <v>39.229999999999997</v>
          </cell>
          <cell r="AS223" t="str">
            <v>2012-20</v>
          </cell>
          <cell r="AT223" t="str">
            <v>DHS, MICS and other national surveys</v>
          </cell>
          <cell r="AU223" t="str">
            <v>-</v>
          </cell>
          <cell r="AW223" t="str">
            <v>-</v>
          </cell>
          <cell r="AY223">
            <v>8.27</v>
          </cell>
          <cell r="BA223" t="str">
            <v>-</v>
          </cell>
          <cell r="BC223" t="str">
            <v>-</v>
          </cell>
          <cell r="BE223" t="str">
            <v>-</v>
          </cell>
          <cell r="BG223" t="str">
            <v>-</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48.17</v>
          </cell>
          <cell r="U224"/>
          <cell r="V224">
            <v>53.14</v>
          </cell>
          <cell r="X224">
            <v>53.94</v>
          </cell>
          <cell r="Z224">
            <v>52.45</v>
          </cell>
          <cell r="AB224" t="str">
            <v>DHS, MICS, other national surveys, censuses and vital registration systems</v>
          </cell>
          <cell r="AC224">
            <v>26.98</v>
          </cell>
          <cell r="AE224">
            <v>27.55</v>
          </cell>
          <cell r="AG224">
            <v>27.06</v>
          </cell>
          <cell r="AI224">
            <v>28.76</v>
          </cell>
          <cell r="AK224">
            <v>27.47</v>
          </cell>
          <cell r="AM224">
            <v>28.02</v>
          </cell>
          <cell r="AO224">
            <v>27.59</v>
          </cell>
          <cell r="AQ224">
            <v>24.14</v>
          </cell>
          <cell r="AS224" t="str">
            <v>2012-20</v>
          </cell>
          <cell r="AT224" t="str">
            <v>DHS, MICS and other national surveys</v>
          </cell>
          <cell r="AU224">
            <v>19.489999999999998</v>
          </cell>
          <cell r="AW224" t="str">
            <v>-</v>
          </cell>
          <cell r="AY224">
            <v>17.23</v>
          </cell>
          <cell r="BA224" t="str">
            <v>-</v>
          </cell>
          <cell r="BC224">
            <v>25.09</v>
          </cell>
          <cell r="BE224">
            <v>20.73</v>
          </cell>
          <cell r="BG224">
            <v>19.190000000000001</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40.56</v>
          </cell>
          <cell r="U225"/>
          <cell r="V225">
            <v>44.79</v>
          </cell>
          <cell r="X225">
            <v>45.14</v>
          </cell>
          <cell r="Z225">
            <v>44.44</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71.59</v>
          </cell>
          <cell r="U226"/>
          <cell r="V226">
            <v>75.430000000000007</v>
          </cell>
          <cell r="X226">
            <v>75.88</v>
          </cell>
          <cell r="Z226">
            <v>75.25</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873D-0FFC-4B43-B5FE-B0B809DAE0B1}">
  <dimension ref="A1:R289"/>
  <sheetViews>
    <sheetView tabSelected="1" zoomScaleNormal="100" workbookViewId="0">
      <pane xSplit="1" ySplit="10" topLeftCell="C208" activePane="bottomRight" state="frozen"/>
      <selection pane="topRight" activeCell="B1" sqref="B1"/>
      <selection pane="bottomLeft" activeCell="A12" sqref="A12"/>
      <selection pane="bottomRight" activeCell="H209" sqref="H209"/>
    </sheetView>
  </sheetViews>
  <sheetFormatPr defaultColWidth="10.33203125" defaultRowHeight="13.8" x14ac:dyDescent="0.25"/>
  <cols>
    <col min="1" max="1" width="27.6640625" style="61" customWidth="1"/>
    <col min="2" max="2" width="7" style="61" customWidth="1"/>
    <col min="3" max="3" width="11.33203125" style="61" customWidth="1"/>
    <col min="4" max="4" width="3.33203125" style="61" customWidth="1"/>
    <col min="5" max="6" width="10.33203125" style="63" customWidth="1"/>
    <col min="7" max="7" width="21.44140625" style="61" customWidth="1"/>
    <col min="8" max="8" width="38.6640625" style="61" customWidth="1"/>
    <col min="9" max="9" width="10.33203125" style="61"/>
    <col min="10" max="12" width="5.88671875" style="61" hidden="1" customWidth="1"/>
    <col min="13" max="17" width="6.33203125" style="61" hidden="1" customWidth="1"/>
    <col min="18" max="18" width="16.6640625" style="61" hidden="1" customWidth="1"/>
    <col min="19" max="16384" width="10.33203125" style="61"/>
  </cols>
  <sheetData>
    <row r="1" spans="1:18" ht="18" x14ac:dyDescent="0.25">
      <c r="A1" s="60"/>
      <c r="B1" s="60"/>
      <c r="C1" s="60"/>
      <c r="D1" s="60"/>
      <c r="E1" s="109"/>
      <c r="F1" s="109"/>
      <c r="G1" s="109"/>
    </row>
    <row r="2" spans="1:18" x14ac:dyDescent="0.25">
      <c r="A2" s="62"/>
      <c r="B2" s="62"/>
      <c r="C2" s="62"/>
      <c r="D2" s="62"/>
      <c r="E2" s="110"/>
      <c r="F2" s="110"/>
      <c r="G2" s="110"/>
    </row>
    <row r="3" spans="1:18" x14ac:dyDescent="0.25">
      <c r="A3" s="62"/>
      <c r="B3" s="62"/>
      <c r="C3" s="62"/>
      <c r="D3" s="62"/>
      <c r="E3" s="64"/>
      <c r="F3" s="64"/>
      <c r="G3" s="64"/>
    </row>
    <row r="4" spans="1:18" s="65" customFormat="1" ht="18" x14ac:dyDescent="0.35">
      <c r="A4" s="88" t="s">
        <v>336</v>
      </c>
      <c r="B4" s="88"/>
      <c r="C4" s="88"/>
      <c r="D4" s="88"/>
    </row>
    <row r="5" spans="1:18" s="65" customFormat="1" x14ac:dyDescent="0.25"/>
    <row r="6" spans="1:18" s="65" customFormat="1" x14ac:dyDescent="0.25">
      <c r="A6" s="60" t="s">
        <v>690</v>
      </c>
      <c r="B6" s="60"/>
      <c r="C6" s="60"/>
      <c r="D6" s="60"/>
    </row>
    <row r="7" spans="1:18" x14ac:dyDescent="0.25">
      <c r="A7" s="62"/>
      <c r="B7" s="62"/>
      <c r="C7" s="62"/>
      <c r="D7" s="62"/>
      <c r="E7" s="64"/>
      <c r="F7" s="64"/>
      <c r="G7" s="64"/>
    </row>
    <row r="8" spans="1:18" ht="30.75" customHeight="1" x14ac:dyDescent="0.25">
      <c r="A8" s="112" t="s">
        <v>4</v>
      </c>
      <c r="B8" s="113"/>
      <c r="C8" s="116" t="s">
        <v>735</v>
      </c>
      <c r="D8" s="117"/>
      <c r="E8" s="117"/>
      <c r="F8" s="117"/>
      <c r="G8" s="118"/>
      <c r="J8" s="124" t="s">
        <v>334</v>
      </c>
      <c r="K8" s="124"/>
      <c r="L8" s="124"/>
      <c r="M8" s="124"/>
      <c r="N8" s="124"/>
      <c r="O8" s="124"/>
      <c r="P8" s="124"/>
      <c r="Q8" s="125"/>
    </row>
    <row r="9" spans="1:18" ht="31.95" customHeight="1" x14ac:dyDescent="0.25">
      <c r="A9" s="114"/>
      <c r="B9" s="115"/>
      <c r="C9" s="120" t="s">
        <v>676</v>
      </c>
      <c r="D9" s="121"/>
      <c r="E9" s="98" t="s">
        <v>541</v>
      </c>
      <c r="F9" s="98" t="s">
        <v>539</v>
      </c>
      <c r="G9" s="98" t="s">
        <v>540</v>
      </c>
      <c r="H9" s="100" t="s">
        <v>8</v>
      </c>
      <c r="J9" s="122" t="s">
        <v>335</v>
      </c>
      <c r="K9" s="123"/>
      <c r="L9" s="111"/>
      <c r="M9" s="111"/>
      <c r="N9" s="119" t="s">
        <v>9</v>
      </c>
      <c r="O9" s="119"/>
      <c r="P9" s="119" t="s">
        <v>10</v>
      </c>
      <c r="Q9" s="119"/>
      <c r="R9" s="97"/>
    </row>
    <row r="10" spans="1:18" x14ac:dyDescent="0.25">
      <c r="A10" s="66"/>
      <c r="B10" s="66"/>
      <c r="C10" s="66"/>
      <c r="D10" s="66"/>
      <c r="E10" s="67"/>
      <c r="F10" s="67"/>
      <c r="G10" s="67"/>
      <c r="H10" s="68"/>
    </row>
    <row r="11" spans="1:18" x14ac:dyDescent="0.25">
      <c r="A11" s="61" t="s">
        <v>11</v>
      </c>
      <c r="B11" s="61" t="s">
        <v>337</v>
      </c>
      <c r="C11" s="74">
        <v>14.920823050966831</v>
      </c>
      <c r="D11" s="61" t="s">
        <v>12</v>
      </c>
      <c r="E11" s="71">
        <v>2019</v>
      </c>
      <c r="F11" s="71" t="s">
        <v>545</v>
      </c>
      <c r="G11" s="71"/>
      <c r="H11" s="73" t="s">
        <v>546</v>
      </c>
      <c r="J11" s="74">
        <f>IF(VLOOKUP($A11,'[1]2. Child Protection'!$B$8:$BG$226,'[1]2. Child Protection'!T$1,FALSE)=C11,"",VLOOKUP($A11,'[1]2. Child Protection'!$B$8:$BG$226,'[1]2. Child Protection'!T$1,FALSE)-C11)</f>
        <v>35.779176949033172</v>
      </c>
      <c r="K11" s="74" t="str">
        <f>IF(VLOOKUP($A11,'[1]2. Child Protection'!$B$8:$BG$226,'[1]2. Child Protection'!U$1,FALSE)=D11,"",VLOOKUP($A11,'[1]2. Child Protection'!$B$8:$BG$226,'[1]2. Child Protection'!U$1,FALSE))</f>
        <v/>
      </c>
      <c r="L11" s="74" t="e">
        <f>IF(VLOOKUP($A11,'[1]2. Child Protection'!$B$8:$BG$226,'[1]2. Child Protection'!V$1,FALSE)=#REF!,"",VLOOKUP($A11,'[1]2. Child Protection'!$B$8:$BG$226,'[1]2. Child Protection'!V$1,FALSE)-#REF!)</f>
        <v>#REF!</v>
      </c>
      <c r="M11" s="74" t="e">
        <f>IF(VLOOKUP($A11,'[1]2. Child Protection'!$B$8:$BG$226,'[1]2. Child Protection'!W$1,FALSE)=#REF!,"",VLOOKUP($A11,'[1]2. Child Protection'!$B$8:$BG$226,'[1]2. Child Protection'!W$1,FALSE))</f>
        <v>#REF!</v>
      </c>
      <c r="N11" s="74">
        <f>IF(VLOOKUP($A11,'[1]2. Child Protection'!$B$8:$BG$226,'[1]2. Child Protection'!X$1,FALSE)=E11,"",VLOOKUP($A11,'[1]2. Child Protection'!$B$8:$BG$226,'[1]2. Child Protection'!X$1,FALSE)-E11)</f>
        <v>-1976.3</v>
      </c>
      <c r="O11" s="74" t="e">
        <f>IF(VLOOKUP($A11,'[1]2. Child Protection'!$B$8:$BG$226,'[1]2. Child Protection'!Y$1,FALSE)=#REF!,"",VLOOKUP($A11,'[1]2. Child Protection'!$B$8:$BG$226,'[1]2. Child Protection'!Y$1,FALSE))</f>
        <v>#REF!</v>
      </c>
      <c r="P11" s="74" t="e">
        <f>IF(VLOOKUP($A11,'[1]2. Child Protection'!$B$8:$BG$226,'[1]2. Child Protection'!Z$1,FALSE)=F11,"",VLOOKUP($A11,'[1]2. Child Protection'!$B$8:$BG$226,'[1]2. Child Protection'!Z$1,FALSE)-F11)</f>
        <v>#VALUE!</v>
      </c>
      <c r="Q11" s="74" t="str">
        <f>IF(VLOOKUP($A11,'[1]2. Child Protection'!$B$8:$BG$226,'[1]2. Child Protection'!AA$1,FALSE)=G11,"",VLOOKUP($A11,'[1]2. Child Protection'!$B$8:$BG$226,'[1]2. Child Protection'!AA$1,FALSE))</f>
        <v/>
      </c>
      <c r="R11" s="61" t="str">
        <f>IF(VLOOKUP($A11,'[1]2. Child Protection'!$B$8:$BG$226,'[1]2. Child Protection'!AB$1,FALSE)=H11,"",VLOOKUP($A11,'[1]2. Child Protection'!$B$8:$BG$226,'[1]2. Child Protection'!AB$1,FALSE))</f>
        <v>DHS 2015</v>
      </c>
    </row>
    <row r="12" spans="1:18" x14ac:dyDescent="0.25">
      <c r="A12" s="61" t="s">
        <v>14</v>
      </c>
      <c r="B12" s="61" t="s">
        <v>338</v>
      </c>
      <c r="C12" s="74">
        <v>95.136622296360216</v>
      </c>
      <c r="D12" s="61" t="s">
        <v>12</v>
      </c>
      <c r="E12" s="69">
        <v>2020</v>
      </c>
      <c r="F12" s="71" t="s">
        <v>545</v>
      </c>
      <c r="G12" s="72"/>
      <c r="H12" s="73" t="s">
        <v>547</v>
      </c>
      <c r="J12" s="61">
        <f>IF(VLOOKUP($A12,'[1]2. Child Protection'!$B$8:$BG$226,'[1]2. Child Protection'!T$1,FALSE)=C12,"",VLOOKUP($A12,'[1]2. Child Protection'!$B$8:$BG$226,'[1]2. Child Protection'!T$1,FALSE)-C12)</f>
        <v>2.5633777036397873</v>
      </c>
      <c r="K12" s="61" t="str">
        <f>IF(VLOOKUP($A12,'[1]2. Child Protection'!$B$8:$BG$226,'[1]2. Child Protection'!U$1,FALSE)=D12,"",VLOOKUP($A12,'[1]2. Child Protection'!$B$8:$BG$226,'[1]2. Child Protection'!U$1,FALSE))</f>
        <v/>
      </c>
      <c r="L12" s="74" t="e">
        <f>IF(VLOOKUP($A12,'[1]2. Child Protection'!$B$8:$BG$226,'[1]2. Child Protection'!V$1,FALSE)=#REF!,"",VLOOKUP($A12,'[1]2. Child Protection'!$B$8:$BG$226,'[1]2. Child Protection'!V$1,FALSE)-#REF!)</f>
        <v>#REF!</v>
      </c>
      <c r="M12" s="74" t="e">
        <f>IF(VLOOKUP($A12,'[1]2. Child Protection'!$B$8:$BG$226,'[1]2. Child Protection'!W$1,FALSE)=#REF!,"",VLOOKUP($A12,'[1]2. Child Protection'!$B$8:$BG$226,'[1]2. Child Protection'!W$1,FALSE))</f>
        <v>#REF!</v>
      </c>
      <c r="N12" s="74">
        <f>IF(VLOOKUP($A12,'[1]2. Child Protection'!$B$8:$BG$226,'[1]2. Child Protection'!X$1,FALSE)=E12,"",VLOOKUP($A12,'[1]2. Child Protection'!$B$8:$BG$226,'[1]2. Child Protection'!X$1,FALSE)-E12)</f>
        <v>-1921.1</v>
      </c>
      <c r="O12" s="74" t="e">
        <f>IF(VLOOKUP($A12,'[1]2. Child Protection'!$B$8:$BG$226,'[1]2. Child Protection'!Y$1,FALSE)=#REF!,"",VLOOKUP($A12,'[1]2. Child Protection'!$B$8:$BG$226,'[1]2. Child Protection'!Y$1,FALSE))</f>
        <v>#REF!</v>
      </c>
      <c r="P12" s="74" t="e">
        <f>IF(VLOOKUP($A12,'[1]2. Child Protection'!$B$8:$BG$226,'[1]2. Child Protection'!Z$1,FALSE)=F12,"",VLOOKUP($A12,'[1]2. Child Protection'!$B$8:$BG$226,'[1]2. Child Protection'!Z$1,FALSE)-F12)</f>
        <v>#VALUE!</v>
      </c>
      <c r="Q12" s="74" t="str">
        <f>IF(VLOOKUP($A12,'[1]2. Child Protection'!$B$8:$BG$226,'[1]2. Child Protection'!AA$1,FALSE)=G12,"",VLOOKUP($A12,'[1]2. Child Protection'!$B$8:$BG$226,'[1]2. Child Protection'!AA$1,FALSE))</f>
        <v/>
      </c>
      <c r="R12" s="61" t="str">
        <f>IF(VLOOKUP($A12,'[1]2. Child Protection'!$B$8:$BG$226,'[1]2. Child Protection'!AB$1,FALSE)=H12,"",VLOOKUP($A12,'[1]2. Child Protection'!$B$8:$BG$226,'[1]2. Child Protection'!AB$1,FALSE))</f>
        <v>DHS 2017-18</v>
      </c>
    </row>
    <row r="13" spans="1:18" x14ac:dyDescent="0.25">
      <c r="A13" s="61" t="s">
        <v>16</v>
      </c>
      <c r="B13" s="61" t="s">
        <v>339</v>
      </c>
      <c r="C13" s="74" t="s">
        <v>12</v>
      </c>
      <c r="D13" s="61" t="s">
        <v>12</v>
      </c>
      <c r="E13" s="69" t="s">
        <v>12</v>
      </c>
      <c r="F13" s="71" t="s">
        <v>12</v>
      </c>
      <c r="G13" s="72" t="s">
        <v>12</v>
      </c>
      <c r="H13" s="73" t="s">
        <v>12</v>
      </c>
      <c r="J13" s="61" t="e">
        <f>IF(VLOOKUP($A13,'[1]2. Child Protection'!$B$8:$BG$226,'[1]2. Child Protection'!T$1,FALSE)=C13,"",VLOOKUP($A13,'[1]2. Child Protection'!$B$8:$BG$226,'[1]2. Child Protection'!T$1,FALSE)-C13)</f>
        <v>#VALUE!</v>
      </c>
      <c r="K13" s="61" t="str">
        <f>IF(VLOOKUP($A13,'[1]2. Child Protection'!$B$8:$BG$226,'[1]2. Child Protection'!U$1,FALSE)=D13,"",VLOOKUP($A13,'[1]2. Child Protection'!$B$8:$BG$226,'[1]2. Child Protection'!U$1,FALSE))</f>
        <v/>
      </c>
      <c r="L13" s="74" t="e">
        <f>IF(VLOOKUP($A13,'[1]2. Child Protection'!$B$8:$BG$226,'[1]2. Child Protection'!V$1,FALSE)=#REF!,"",VLOOKUP($A13,'[1]2. Child Protection'!$B$8:$BG$226,'[1]2. Child Protection'!V$1,FALSE)-#REF!)</f>
        <v>#REF!</v>
      </c>
      <c r="M13" s="74" t="e">
        <f>IF(VLOOKUP($A13,'[1]2. Child Protection'!$B$8:$BG$226,'[1]2. Child Protection'!W$1,FALSE)=#REF!,"",VLOOKUP($A13,'[1]2. Child Protection'!$B$8:$BG$226,'[1]2. Child Protection'!W$1,FALSE))</f>
        <v>#REF!</v>
      </c>
      <c r="N13" s="74" t="e">
        <f>IF(VLOOKUP($A13,'[1]2. Child Protection'!$B$8:$BG$226,'[1]2. Child Protection'!X$1,FALSE)=E13,"",VLOOKUP($A13,'[1]2. Child Protection'!$B$8:$BG$226,'[1]2. Child Protection'!X$1,FALSE)-E13)</f>
        <v>#VALUE!</v>
      </c>
      <c r="O13" s="74" t="e">
        <f>IF(VLOOKUP($A13,'[1]2. Child Protection'!$B$8:$BG$226,'[1]2. Child Protection'!Y$1,FALSE)=#REF!,"",VLOOKUP($A13,'[1]2. Child Protection'!$B$8:$BG$226,'[1]2. Child Protection'!Y$1,FALSE))</f>
        <v>#REF!</v>
      </c>
      <c r="P13" s="74" t="e">
        <f>IF(VLOOKUP($A13,'[1]2. Child Protection'!$B$8:$BG$226,'[1]2. Child Protection'!Z$1,FALSE)=F13,"",VLOOKUP($A13,'[1]2. Child Protection'!$B$8:$BG$226,'[1]2. Child Protection'!Z$1,FALSE)-F13)</f>
        <v>#VALUE!</v>
      </c>
      <c r="Q13" s="74" t="str">
        <f>IF(VLOOKUP($A13,'[1]2. Child Protection'!$B$8:$BG$226,'[1]2. Child Protection'!AA$1,FALSE)=G13,"",VLOOKUP($A13,'[1]2. Child Protection'!$B$8:$BG$226,'[1]2. Child Protection'!AA$1,FALSE))</f>
        <v/>
      </c>
      <c r="R13" s="61" t="str">
        <f>IF(VLOOKUP($A13,'[1]2. Child Protection'!$B$8:$BG$226,'[1]2. Child Protection'!AB$1,FALSE)=H13,"",VLOOKUP($A13,'[1]2. Child Protection'!$B$8:$BG$226,'[1]2. Child Protection'!AB$1,FALSE))</f>
        <v>MICS 2018-19</v>
      </c>
    </row>
    <row r="14" spans="1:18" x14ac:dyDescent="0.25">
      <c r="A14" s="61" t="s">
        <v>18</v>
      </c>
      <c r="B14" s="61" t="s">
        <v>340</v>
      </c>
      <c r="C14" s="96" t="s">
        <v>12</v>
      </c>
      <c r="D14" s="61" t="s">
        <v>12</v>
      </c>
      <c r="E14" s="69" t="s">
        <v>12</v>
      </c>
      <c r="F14" s="69" t="s">
        <v>12</v>
      </c>
      <c r="G14" s="70" t="s">
        <v>12</v>
      </c>
      <c r="H14" s="73" t="s">
        <v>12</v>
      </c>
      <c r="J14" s="61" t="e">
        <f>IF(VLOOKUP($A14,'[1]2. Child Protection'!$B$8:$BG$226,'[1]2. Child Protection'!T$1,FALSE)=C14,"",VLOOKUP($A14,'[1]2. Child Protection'!$B$8:$BG$226,'[1]2. Child Protection'!T$1,FALSE)-C14)</f>
        <v>#VALUE!</v>
      </c>
      <c r="K14" s="61" t="str">
        <f>IF(VLOOKUP($A14,'[1]2. Child Protection'!$B$8:$BG$226,'[1]2. Child Protection'!U$1,FALSE)=D14,"",VLOOKUP($A14,'[1]2. Child Protection'!$B$8:$BG$226,'[1]2. Child Protection'!U$1,FALSE))</f>
        <v/>
      </c>
      <c r="L14" s="74" t="e">
        <f>IF(VLOOKUP($A14,'[1]2. Child Protection'!$B$8:$BG$226,'[1]2. Child Protection'!V$1,FALSE)=#REF!,"",VLOOKUP($A14,'[1]2. Child Protection'!$B$8:$BG$226,'[1]2. Child Protection'!V$1,FALSE)-#REF!)</f>
        <v>#REF!</v>
      </c>
      <c r="M14" s="74" t="e">
        <f>IF(VLOOKUP($A14,'[1]2. Child Protection'!$B$8:$BG$226,'[1]2. Child Protection'!W$1,FALSE)=#REF!,"",VLOOKUP($A14,'[1]2. Child Protection'!$B$8:$BG$226,'[1]2. Child Protection'!W$1,FALSE))</f>
        <v>#REF!</v>
      </c>
      <c r="N14" s="74" t="e">
        <f>IF(VLOOKUP($A14,'[1]2. Child Protection'!$B$8:$BG$226,'[1]2. Child Protection'!X$1,FALSE)=E14,"",VLOOKUP($A14,'[1]2. Child Protection'!$B$8:$BG$226,'[1]2. Child Protection'!X$1,FALSE)-E14)</f>
        <v>#VALUE!</v>
      </c>
      <c r="O14" s="74" t="e">
        <f>IF(VLOOKUP($A14,'[1]2. Child Protection'!$B$8:$BG$226,'[1]2. Child Protection'!Y$1,FALSE)=#REF!,"",VLOOKUP($A14,'[1]2. Child Protection'!$B$8:$BG$226,'[1]2. Child Protection'!Y$1,FALSE))</f>
        <v>#REF!</v>
      </c>
      <c r="P14" s="74" t="e">
        <f>IF(VLOOKUP($A14,'[1]2. Child Protection'!$B$8:$BG$226,'[1]2. Child Protection'!Z$1,FALSE)=F14,"",VLOOKUP($A14,'[1]2. Child Protection'!$B$8:$BG$226,'[1]2. Child Protection'!Z$1,FALSE)-F14)</f>
        <v>#VALUE!</v>
      </c>
      <c r="Q14" s="74" t="str">
        <f>IF(VLOOKUP($A14,'[1]2. Child Protection'!$B$8:$BG$226,'[1]2. Child Protection'!AA$1,FALSE)=G14,"",VLOOKUP($A14,'[1]2. Child Protection'!$B$8:$BG$226,'[1]2. Child Protection'!AA$1,FALSE))</f>
        <v>v</v>
      </c>
      <c r="R14" s="61" t="str">
        <f>IF(VLOOKUP($A14,'[1]2. Child Protection'!$B$8:$BG$226,'[1]2. Child Protection'!AB$1,FALSE)=H14,"",VLOOKUP($A14,'[1]2. Child Protection'!$B$8:$BG$226,'[1]2. Child Protection'!AB$1,FALSE))</f>
        <v>UNSD Population and Vital Statistics Report, January 2021, latest update on 4 Jan 2022</v>
      </c>
    </row>
    <row r="15" spans="1:18" x14ac:dyDescent="0.25">
      <c r="A15" s="61" t="s">
        <v>20</v>
      </c>
      <c r="B15" s="61" t="s">
        <v>341</v>
      </c>
      <c r="C15" s="74" t="s">
        <v>12</v>
      </c>
      <c r="D15" s="61" t="s">
        <v>12</v>
      </c>
      <c r="E15" s="69" t="s">
        <v>12</v>
      </c>
      <c r="F15" s="71" t="s">
        <v>12</v>
      </c>
      <c r="G15" s="72" t="s">
        <v>12</v>
      </c>
      <c r="H15" s="73" t="s">
        <v>12</v>
      </c>
      <c r="J15" s="61" t="e">
        <f>IF(VLOOKUP($A15,'[1]2. Child Protection'!$B$8:$BG$226,'[1]2. Child Protection'!T$1,FALSE)=C15,"",VLOOKUP($A15,'[1]2. Child Protection'!$B$8:$BG$226,'[1]2. Child Protection'!T$1,FALSE)-C15)</f>
        <v>#VALUE!</v>
      </c>
      <c r="K15" s="61" t="str">
        <f>IF(VLOOKUP($A15,'[1]2. Child Protection'!$B$8:$BG$226,'[1]2. Child Protection'!U$1,FALSE)=D15,"",VLOOKUP($A15,'[1]2. Child Protection'!$B$8:$BG$226,'[1]2. Child Protection'!U$1,FALSE))</f>
        <v/>
      </c>
      <c r="L15" s="74" t="e">
        <f>IF(VLOOKUP($A15,'[1]2. Child Protection'!$B$8:$BG$226,'[1]2. Child Protection'!V$1,FALSE)=#REF!,"",VLOOKUP($A15,'[1]2. Child Protection'!$B$8:$BG$226,'[1]2. Child Protection'!V$1,FALSE)-#REF!)</f>
        <v>#REF!</v>
      </c>
      <c r="M15" s="74" t="e">
        <f>IF(VLOOKUP($A15,'[1]2. Child Protection'!$B$8:$BG$226,'[1]2. Child Protection'!W$1,FALSE)=#REF!,"",VLOOKUP($A15,'[1]2. Child Protection'!$B$8:$BG$226,'[1]2. Child Protection'!W$1,FALSE))</f>
        <v>#REF!</v>
      </c>
      <c r="N15" s="74" t="e">
        <f>IF(VLOOKUP($A15,'[1]2. Child Protection'!$B$8:$BG$226,'[1]2. Child Protection'!X$1,FALSE)=E15,"",VLOOKUP($A15,'[1]2. Child Protection'!$B$8:$BG$226,'[1]2. Child Protection'!X$1,FALSE)-E15)</f>
        <v>#VALUE!</v>
      </c>
      <c r="O15" s="74" t="e">
        <f>IF(VLOOKUP($A15,'[1]2. Child Protection'!$B$8:$BG$226,'[1]2. Child Protection'!Y$1,FALSE)=#REF!,"",VLOOKUP($A15,'[1]2. Child Protection'!$B$8:$BG$226,'[1]2. Child Protection'!Y$1,FALSE))</f>
        <v>#REF!</v>
      </c>
      <c r="P15" s="74" t="e">
        <f>IF(VLOOKUP($A15,'[1]2. Child Protection'!$B$8:$BG$226,'[1]2. Child Protection'!Z$1,FALSE)=F15,"",VLOOKUP($A15,'[1]2. Child Protection'!$B$8:$BG$226,'[1]2. Child Protection'!Z$1,FALSE)-F15)</f>
        <v>#VALUE!</v>
      </c>
      <c r="Q15" s="74" t="str">
        <f>IF(VLOOKUP($A15,'[1]2. Child Protection'!$B$8:$BG$226,'[1]2. Child Protection'!AA$1,FALSE)=G15,"",VLOOKUP($A15,'[1]2. Child Protection'!$B$8:$BG$226,'[1]2. Child Protection'!AA$1,FALSE))</f>
        <v/>
      </c>
      <c r="R15" s="61" t="str">
        <f>IF(VLOOKUP($A15,'[1]2. Child Protection'!$B$8:$BG$226,'[1]2. Child Protection'!AB$1,FALSE)=H15,"",VLOOKUP($A15,'[1]2. Child Protection'!$B$8:$BG$226,'[1]2. Child Protection'!AB$1,FALSE))</f>
        <v>DHS 2015-16</v>
      </c>
    </row>
    <row r="16" spans="1:18" x14ac:dyDescent="0.25">
      <c r="A16" s="61" t="s">
        <v>22</v>
      </c>
      <c r="B16" s="61" t="s">
        <v>342</v>
      </c>
      <c r="C16" s="96">
        <v>139.59735086081605</v>
      </c>
      <c r="D16" s="61" t="s">
        <v>12</v>
      </c>
      <c r="E16" s="69">
        <v>2021</v>
      </c>
      <c r="F16" s="69" t="s">
        <v>545</v>
      </c>
      <c r="G16" s="72"/>
      <c r="H16" s="73" t="s">
        <v>548</v>
      </c>
      <c r="J16" s="61" t="e">
        <f>IF(VLOOKUP($A16,'[1]2. Child Protection'!$B$8:$BG$226,'[1]2. Child Protection'!T$1,FALSE)=C16,"",VLOOKUP($A16,'[1]2. Child Protection'!$B$8:$BG$226,'[1]2. Child Protection'!T$1,FALSE)-C16)</f>
        <v>#VALUE!</v>
      </c>
      <c r="K16" s="61" t="str">
        <f>IF(VLOOKUP($A16,'[1]2. Child Protection'!$B$8:$BG$226,'[1]2. Child Protection'!U$1,FALSE)=D16,"",VLOOKUP($A16,'[1]2. Child Protection'!$B$8:$BG$226,'[1]2. Child Protection'!U$1,FALSE))</f>
        <v/>
      </c>
      <c r="L16" s="74" t="e">
        <f>IF(VLOOKUP($A16,'[1]2. Child Protection'!$B$8:$BG$226,'[1]2. Child Protection'!V$1,FALSE)=#REF!,"",VLOOKUP($A16,'[1]2. Child Protection'!$B$8:$BG$226,'[1]2. Child Protection'!V$1,FALSE)-#REF!)</f>
        <v>#REF!</v>
      </c>
      <c r="M16" s="74" t="e">
        <f>IF(VLOOKUP($A16,'[1]2. Child Protection'!$B$8:$BG$226,'[1]2. Child Protection'!W$1,FALSE)=#REF!,"",VLOOKUP($A16,'[1]2. Child Protection'!$B$8:$BG$226,'[1]2. Child Protection'!W$1,FALSE))</f>
        <v>#REF!</v>
      </c>
      <c r="N16" s="74" t="e">
        <f>IF(VLOOKUP($A16,'[1]2. Child Protection'!$B$8:$BG$226,'[1]2. Child Protection'!X$1,FALSE)=E16,"",VLOOKUP($A16,'[1]2. Child Protection'!$B$8:$BG$226,'[1]2. Child Protection'!X$1,FALSE)-E16)</f>
        <v>#VALUE!</v>
      </c>
      <c r="O16" s="74" t="e">
        <f>IF(VLOOKUP($A16,'[1]2. Child Protection'!$B$8:$BG$226,'[1]2. Child Protection'!Y$1,FALSE)=#REF!,"",VLOOKUP($A16,'[1]2. Child Protection'!$B$8:$BG$226,'[1]2. Child Protection'!Y$1,FALSE))</f>
        <v>#REF!</v>
      </c>
      <c r="P16" s="74" t="e">
        <f>IF(VLOOKUP($A16,'[1]2. Child Protection'!$B$8:$BG$226,'[1]2. Child Protection'!Z$1,FALSE)=F16,"",VLOOKUP($A16,'[1]2. Child Protection'!$B$8:$BG$226,'[1]2. Child Protection'!Z$1,FALSE)-F16)</f>
        <v>#VALUE!</v>
      </c>
      <c r="Q16" s="74" t="str">
        <f>IF(VLOOKUP($A16,'[1]2. Child Protection'!$B$8:$BG$226,'[1]2. Child Protection'!AA$1,FALSE)=G16,"",VLOOKUP($A16,'[1]2. Child Protection'!$B$8:$BG$226,'[1]2. Child Protection'!AA$1,FALSE))</f>
        <v/>
      </c>
      <c r="R16" s="61">
        <f>IF(VLOOKUP($A16,'[1]2. Child Protection'!$B$8:$BG$226,'[1]2. Child Protection'!AB$1,FALSE)=H16,"",VLOOKUP($A16,'[1]2. Child Protection'!$B$8:$BG$226,'[1]2. Child Protection'!AB$1,FALSE))</f>
        <v>0</v>
      </c>
    </row>
    <row r="17" spans="1:18" x14ac:dyDescent="0.25">
      <c r="A17" s="61" t="s">
        <v>26</v>
      </c>
      <c r="B17" s="61" t="s">
        <v>343</v>
      </c>
      <c r="C17" s="96">
        <v>35.179611460735643</v>
      </c>
      <c r="D17" s="61" t="s">
        <v>12</v>
      </c>
      <c r="E17" s="69">
        <v>2021</v>
      </c>
      <c r="F17" s="71" t="s">
        <v>545</v>
      </c>
      <c r="G17" s="72"/>
      <c r="H17" s="73" t="s">
        <v>549</v>
      </c>
      <c r="J17" s="61" t="e">
        <f>IF(VLOOKUP($A17,'[1]2. Child Protection'!$B$8:$BG$226,'[1]2. Child Protection'!T$1,FALSE)=C17,"",VLOOKUP($A17,'[1]2. Child Protection'!$B$8:$BG$226,'[1]2. Child Protection'!T$1,FALSE)-C17)</f>
        <v>#VALUE!</v>
      </c>
      <c r="K17" s="61" t="str">
        <f>IF(VLOOKUP($A17,'[1]2. Child Protection'!$B$8:$BG$226,'[1]2. Child Protection'!U$1,FALSE)=D17,"",VLOOKUP($A17,'[1]2. Child Protection'!$B$8:$BG$226,'[1]2. Child Protection'!U$1,FALSE))</f>
        <v/>
      </c>
      <c r="L17" s="74" t="e">
        <f>IF(VLOOKUP($A17,'[1]2. Child Protection'!$B$8:$BG$226,'[1]2. Child Protection'!V$1,FALSE)=#REF!,"",VLOOKUP($A17,'[1]2. Child Protection'!$B$8:$BG$226,'[1]2. Child Protection'!V$1,FALSE)-#REF!)</f>
        <v>#REF!</v>
      </c>
      <c r="M17" s="74" t="e">
        <f>IF(VLOOKUP($A17,'[1]2. Child Protection'!$B$8:$BG$226,'[1]2. Child Protection'!W$1,FALSE)=#REF!,"",VLOOKUP($A17,'[1]2. Child Protection'!$B$8:$BG$226,'[1]2. Child Protection'!W$1,FALSE))</f>
        <v>#REF!</v>
      </c>
      <c r="N17" s="74" t="e">
        <f>IF(VLOOKUP($A17,'[1]2. Child Protection'!$B$8:$BG$226,'[1]2. Child Protection'!X$1,FALSE)=E17,"",VLOOKUP($A17,'[1]2. Child Protection'!$B$8:$BG$226,'[1]2. Child Protection'!X$1,FALSE)-E17)</f>
        <v>#VALUE!</v>
      </c>
      <c r="O17" s="74" t="e">
        <f>IF(VLOOKUP($A17,'[1]2. Child Protection'!$B$8:$BG$226,'[1]2. Child Protection'!Y$1,FALSE)=#REF!,"",VLOOKUP($A17,'[1]2. Child Protection'!$B$8:$BG$226,'[1]2. Child Protection'!Y$1,FALSE))</f>
        <v>#REF!</v>
      </c>
      <c r="P17" s="74" t="e">
        <f>IF(VLOOKUP($A17,'[1]2. Child Protection'!$B$8:$BG$226,'[1]2. Child Protection'!Z$1,FALSE)=F17,"",VLOOKUP($A17,'[1]2. Child Protection'!$B$8:$BG$226,'[1]2. Child Protection'!Z$1,FALSE)-F17)</f>
        <v>#VALUE!</v>
      </c>
      <c r="Q17" s="74" t="str">
        <f>IF(VLOOKUP($A17,'[1]2. Child Protection'!$B$8:$BG$226,'[1]2. Child Protection'!AA$1,FALSE)=G17,"",VLOOKUP($A17,'[1]2. Child Protection'!$B$8:$BG$226,'[1]2. Child Protection'!AA$1,FALSE))</f>
        <v/>
      </c>
      <c r="R17" s="61">
        <f>IF(VLOOKUP($A17,'[1]2. Child Protection'!$B$8:$BG$226,'[1]2. Child Protection'!AB$1,FALSE)=H17,"",VLOOKUP($A17,'[1]2. Child Protection'!$B$8:$BG$226,'[1]2. Child Protection'!AB$1,FALSE))</f>
        <v>0</v>
      </c>
    </row>
    <row r="18" spans="1:18" x14ac:dyDescent="0.25">
      <c r="A18" s="61" t="s">
        <v>24</v>
      </c>
      <c r="B18" s="61" t="s">
        <v>344</v>
      </c>
      <c r="C18" s="74">
        <v>73.718965059502651</v>
      </c>
      <c r="D18" s="61" t="s">
        <v>28</v>
      </c>
      <c r="E18" s="69">
        <v>2020</v>
      </c>
      <c r="F18" s="71" t="s">
        <v>550</v>
      </c>
      <c r="G18" s="72" t="s">
        <v>551</v>
      </c>
      <c r="H18" s="73" t="s">
        <v>552</v>
      </c>
      <c r="J18" s="61">
        <f>IF(VLOOKUP($A18,'[1]2. Child Protection'!$B$8:$BG$226,'[1]2. Child Protection'!T$1,FALSE)=C18,"",VLOOKUP($A18,'[1]2. Child Protection'!$B$8:$BG$226,'[1]2. Child Protection'!T$1,FALSE)-C18)</f>
        <v>25.581034940497346</v>
      </c>
      <c r="K18" s="61" t="str">
        <f>IF(VLOOKUP($A18,'[1]2. Child Protection'!$B$8:$BG$226,'[1]2. Child Protection'!U$1,FALSE)=D18,"",VLOOKUP($A18,'[1]2. Child Protection'!$B$8:$BG$226,'[1]2. Child Protection'!U$1,FALSE))</f>
        <v/>
      </c>
      <c r="L18" s="74" t="e">
        <f>IF(VLOOKUP($A18,'[1]2. Child Protection'!$B$8:$BG$226,'[1]2. Child Protection'!V$1,FALSE)=#REF!,"",VLOOKUP($A18,'[1]2. Child Protection'!$B$8:$BG$226,'[1]2. Child Protection'!V$1,FALSE)-#REF!)</f>
        <v>#REF!</v>
      </c>
      <c r="M18" s="74" t="e">
        <f>IF(VLOOKUP($A18,'[1]2. Child Protection'!$B$8:$BG$226,'[1]2. Child Protection'!W$1,FALSE)=#REF!,"",VLOOKUP($A18,'[1]2. Child Protection'!$B$8:$BG$226,'[1]2. Child Protection'!W$1,FALSE))</f>
        <v>#REF!</v>
      </c>
      <c r="N18" s="74">
        <f>IF(VLOOKUP($A18,'[1]2. Child Protection'!$B$8:$BG$226,'[1]2. Child Protection'!X$1,FALSE)=E18,"",VLOOKUP($A18,'[1]2. Child Protection'!$B$8:$BG$226,'[1]2. Child Protection'!X$1,FALSE)-E18)</f>
        <v>-1920</v>
      </c>
      <c r="O18" s="74" t="e">
        <f>IF(VLOOKUP($A18,'[1]2. Child Protection'!$B$8:$BG$226,'[1]2. Child Protection'!Y$1,FALSE)=#REF!,"",VLOOKUP($A18,'[1]2. Child Protection'!$B$8:$BG$226,'[1]2. Child Protection'!Y$1,FALSE))</f>
        <v>#REF!</v>
      </c>
      <c r="P18" s="74" t="e">
        <f>IF(VLOOKUP($A18,'[1]2. Child Protection'!$B$8:$BG$226,'[1]2. Child Protection'!Z$1,FALSE)=F18,"",VLOOKUP($A18,'[1]2. Child Protection'!$B$8:$BG$226,'[1]2. Child Protection'!Z$1,FALSE)-F18)</f>
        <v>#VALUE!</v>
      </c>
      <c r="Q18" s="74" t="str">
        <f>IF(VLOOKUP($A18,'[1]2. Child Protection'!$B$8:$BG$226,'[1]2. Child Protection'!AA$1,FALSE)=G18,"",VLOOKUP($A18,'[1]2. Child Protection'!$B$8:$BG$226,'[1]2. Child Protection'!AA$1,FALSE))</f>
        <v>y</v>
      </c>
      <c r="R18" s="61" t="str">
        <f>IF(VLOOKUP($A18,'[1]2. Child Protection'!$B$8:$BG$226,'[1]2. Child Protection'!AB$1,FALSE)=H18,"",VLOOKUP($A18,'[1]2. Child Protection'!$B$8:$BG$226,'[1]2. Child Protection'!AB$1,FALSE))</f>
        <v>MICS 2019-20</v>
      </c>
    </row>
    <row r="19" spans="1:18" x14ac:dyDescent="0.25">
      <c r="A19" s="61" t="s">
        <v>27</v>
      </c>
      <c r="B19" s="61" t="s">
        <v>345</v>
      </c>
      <c r="C19" s="74">
        <v>127.94903109452567</v>
      </c>
      <c r="D19" s="61" t="s">
        <v>12</v>
      </c>
      <c r="E19" s="69">
        <v>2020</v>
      </c>
      <c r="F19" s="71" t="s">
        <v>545</v>
      </c>
      <c r="G19" s="72"/>
      <c r="H19" s="73" t="s">
        <v>553</v>
      </c>
      <c r="J19" s="61">
        <f>IF(VLOOKUP($A19,'[1]2. Child Protection'!$B$8:$BG$226,'[1]2. Child Protection'!T$1,FALSE)=C19,"",VLOOKUP($A19,'[1]2. Child Protection'!$B$8:$BG$226,'[1]2. Child Protection'!T$1,FALSE)-C19)</f>
        <v>-28.249031094525662</v>
      </c>
      <c r="K19" s="61" t="str">
        <f>IF(VLOOKUP($A19,'[1]2. Child Protection'!$B$8:$BG$226,'[1]2. Child Protection'!U$1,FALSE)=D19,"",VLOOKUP($A19,'[1]2. Child Protection'!$B$8:$BG$226,'[1]2. Child Protection'!U$1,FALSE))</f>
        <v/>
      </c>
      <c r="L19" s="74" t="e">
        <f>IF(VLOOKUP($A19,'[1]2. Child Protection'!$B$8:$BG$226,'[1]2. Child Protection'!V$1,FALSE)=#REF!,"",VLOOKUP($A19,'[1]2. Child Protection'!$B$8:$BG$226,'[1]2. Child Protection'!V$1,FALSE)-#REF!)</f>
        <v>#REF!</v>
      </c>
      <c r="M19" s="74" t="e">
        <f>IF(VLOOKUP($A19,'[1]2. Child Protection'!$B$8:$BG$226,'[1]2. Child Protection'!W$1,FALSE)=#REF!,"",VLOOKUP($A19,'[1]2. Child Protection'!$B$8:$BG$226,'[1]2. Child Protection'!W$1,FALSE))</f>
        <v>#REF!</v>
      </c>
      <c r="N19" s="74">
        <f>IF(VLOOKUP($A19,'[1]2. Child Protection'!$B$8:$BG$226,'[1]2. Child Protection'!X$1,FALSE)=E19,"",VLOOKUP($A19,'[1]2. Child Protection'!$B$8:$BG$226,'[1]2. Child Protection'!X$1,FALSE)-E19)</f>
        <v>-1921.1</v>
      </c>
      <c r="O19" s="74" t="e">
        <f>IF(VLOOKUP($A19,'[1]2. Child Protection'!$B$8:$BG$226,'[1]2. Child Protection'!Y$1,FALSE)=#REF!,"",VLOOKUP($A19,'[1]2. Child Protection'!$B$8:$BG$226,'[1]2. Child Protection'!Y$1,FALSE))</f>
        <v>#REF!</v>
      </c>
      <c r="P19" s="74" t="e">
        <f>IF(VLOOKUP($A19,'[1]2. Child Protection'!$B$8:$BG$226,'[1]2. Child Protection'!Z$1,FALSE)=F19,"",VLOOKUP($A19,'[1]2. Child Protection'!$B$8:$BG$226,'[1]2. Child Protection'!Z$1,FALSE)-F19)</f>
        <v>#VALUE!</v>
      </c>
      <c r="Q19" s="74" t="str">
        <f>IF(VLOOKUP($A19,'[1]2. Child Protection'!$B$8:$BG$226,'[1]2. Child Protection'!AA$1,FALSE)=G19,"",VLOOKUP($A19,'[1]2. Child Protection'!$B$8:$BG$226,'[1]2. Child Protection'!AA$1,FALSE))</f>
        <v/>
      </c>
      <c r="R19" s="61" t="str">
        <f>IF(VLOOKUP($A19,'[1]2. Child Protection'!$B$8:$BG$226,'[1]2. Child Protection'!AB$1,FALSE)=H19,"",VLOOKUP($A19,'[1]2. Child Protection'!$B$8:$BG$226,'[1]2. Child Protection'!AB$1,FALSE))</f>
        <v>DHS 2015-16</v>
      </c>
    </row>
    <row r="20" spans="1:18" x14ac:dyDescent="0.25">
      <c r="A20" s="61" t="s">
        <v>29</v>
      </c>
      <c r="B20" s="61" t="s">
        <v>346</v>
      </c>
      <c r="C20" s="96">
        <v>55.211840545488201</v>
      </c>
      <c r="D20" s="61" t="s">
        <v>12</v>
      </c>
      <c r="E20" s="69">
        <v>2012</v>
      </c>
      <c r="F20" s="69" t="s">
        <v>545</v>
      </c>
      <c r="G20" s="70"/>
      <c r="H20" s="73" t="s">
        <v>554</v>
      </c>
      <c r="J20" s="61" t="e">
        <f>IF(VLOOKUP($A20,'[1]2. Child Protection'!$B$8:$BG$226,'[1]2. Child Protection'!T$1,FALSE)=C20,"",VLOOKUP($A20,'[1]2. Child Protection'!$B$8:$BG$226,'[1]2. Child Protection'!T$1,FALSE)-C20)</f>
        <v>#VALUE!</v>
      </c>
      <c r="K20" s="61" t="str">
        <f>IF(VLOOKUP($A20,'[1]2. Child Protection'!$B$8:$BG$226,'[1]2. Child Protection'!U$1,FALSE)=D20,"",VLOOKUP($A20,'[1]2. Child Protection'!$B$8:$BG$226,'[1]2. Child Protection'!U$1,FALSE))</f>
        <v/>
      </c>
      <c r="L20" s="74" t="e">
        <f>IF(VLOOKUP($A20,'[1]2. Child Protection'!$B$8:$BG$226,'[1]2. Child Protection'!V$1,FALSE)=#REF!,"",VLOOKUP($A20,'[1]2. Child Protection'!$B$8:$BG$226,'[1]2. Child Protection'!V$1,FALSE)-#REF!)</f>
        <v>#REF!</v>
      </c>
      <c r="M20" s="74" t="e">
        <f>IF(VLOOKUP($A20,'[1]2. Child Protection'!$B$8:$BG$226,'[1]2. Child Protection'!W$1,FALSE)=#REF!,"",VLOOKUP($A20,'[1]2. Child Protection'!$B$8:$BG$226,'[1]2. Child Protection'!W$1,FALSE))</f>
        <v>#REF!</v>
      </c>
      <c r="N20" s="74">
        <f>IF(VLOOKUP($A20,'[1]2. Child Protection'!$B$8:$BG$226,'[1]2. Child Protection'!X$1,FALSE)=E20,"",VLOOKUP($A20,'[1]2. Child Protection'!$B$8:$BG$226,'[1]2. Child Protection'!X$1,FALSE)-E20)</f>
        <v>-1912</v>
      </c>
      <c r="O20" s="74" t="e">
        <f>IF(VLOOKUP($A20,'[1]2. Child Protection'!$B$8:$BG$226,'[1]2. Child Protection'!Y$1,FALSE)=#REF!,"",VLOOKUP($A20,'[1]2. Child Protection'!$B$8:$BG$226,'[1]2. Child Protection'!Y$1,FALSE))</f>
        <v>#REF!</v>
      </c>
      <c r="P20" s="74" t="e">
        <f>IF(VLOOKUP($A20,'[1]2. Child Protection'!$B$8:$BG$226,'[1]2. Child Protection'!Z$1,FALSE)=F20,"",VLOOKUP($A20,'[1]2. Child Protection'!$B$8:$BG$226,'[1]2. Child Protection'!Z$1,FALSE)-F20)</f>
        <v>#VALUE!</v>
      </c>
      <c r="Q20" s="74" t="str">
        <f>IF(VLOOKUP($A20,'[1]2. Child Protection'!$B$8:$BG$226,'[1]2. Child Protection'!AA$1,FALSE)=G20,"",VLOOKUP($A20,'[1]2. Child Protection'!$B$8:$BG$226,'[1]2. Child Protection'!AA$1,FALSE))</f>
        <v>v</v>
      </c>
      <c r="R20" s="61" t="str">
        <f>IF(VLOOKUP($A20,'[1]2. Child Protection'!$B$8:$BG$226,'[1]2. Child Protection'!AB$1,FALSE)=H20,"",VLOOKUP($A20,'[1]2. Child Protection'!$B$8:$BG$226,'[1]2. Child Protection'!AB$1,FALSE))</f>
        <v>UNSD Population and Vital Statistics Report, January 2021, latest update on 4 Jan 2022</v>
      </c>
    </row>
    <row r="21" spans="1:18" x14ac:dyDescent="0.25">
      <c r="A21" s="61" t="s">
        <v>31</v>
      </c>
      <c r="B21" s="61" t="s">
        <v>347</v>
      </c>
      <c r="C21" s="96">
        <v>409.43897483981868</v>
      </c>
      <c r="D21" s="61" t="s">
        <v>12</v>
      </c>
      <c r="E21" s="69">
        <v>2010</v>
      </c>
      <c r="F21" s="69" t="s">
        <v>545</v>
      </c>
      <c r="G21" s="70"/>
      <c r="H21" s="73" t="s">
        <v>555</v>
      </c>
      <c r="J21" s="61" t="e">
        <f>IF(VLOOKUP($A21,'[1]2. Child Protection'!$B$8:$BG$226,'[1]2. Child Protection'!T$1,FALSE)=C21,"",VLOOKUP($A21,'[1]2. Child Protection'!$B$8:$BG$226,'[1]2. Child Protection'!T$1,FALSE)-C21)</f>
        <v>#VALUE!</v>
      </c>
      <c r="K21" s="61" t="str">
        <f>IF(VLOOKUP($A21,'[1]2. Child Protection'!$B$8:$BG$226,'[1]2. Child Protection'!U$1,FALSE)=D21,"",VLOOKUP($A21,'[1]2. Child Protection'!$B$8:$BG$226,'[1]2. Child Protection'!U$1,FALSE))</f>
        <v/>
      </c>
      <c r="L21" s="74" t="e">
        <f>IF(VLOOKUP($A21,'[1]2. Child Protection'!$B$8:$BG$226,'[1]2. Child Protection'!V$1,FALSE)=#REF!,"",VLOOKUP($A21,'[1]2. Child Protection'!$B$8:$BG$226,'[1]2. Child Protection'!V$1,FALSE)-#REF!)</f>
        <v>#REF!</v>
      </c>
      <c r="M21" s="74" t="e">
        <f>IF(VLOOKUP($A21,'[1]2. Child Protection'!$B$8:$BG$226,'[1]2. Child Protection'!W$1,FALSE)=#REF!,"",VLOOKUP($A21,'[1]2. Child Protection'!$B$8:$BG$226,'[1]2. Child Protection'!W$1,FALSE))</f>
        <v>#REF!</v>
      </c>
      <c r="N21" s="74">
        <f>IF(VLOOKUP($A21,'[1]2. Child Protection'!$B$8:$BG$226,'[1]2. Child Protection'!X$1,FALSE)=E21,"",VLOOKUP($A21,'[1]2. Child Protection'!$B$8:$BG$226,'[1]2. Child Protection'!X$1,FALSE)-E21)</f>
        <v>-1910</v>
      </c>
      <c r="O21" s="74" t="e">
        <f>IF(VLOOKUP($A21,'[1]2. Child Protection'!$B$8:$BG$226,'[1]2. Child Protection'!Y$1,FALSE)=#REF!,"",VLOOKUP($A21,'[1]2. Child Protection'!$B$8:$BG$226,'[1]2. Child Protection'!Y$1,FALSE))</f>
        <v>#REF!</v>
      </c>
      <c r="P21" s="74" t="e">
        <f>IF(VLOOKUP($A21,'[1]2. Child Protection'!$B$8:$BG$226,'[1]2. Child Protection'!Z$1,FALSE)=F21,"",VLOOKUP($A21,'[1]2. Child Protection'!$B$8:$BG$226,'[1]2. Child Protection'!Z$1,FALSE)-F21)</f>
        <v>#VALUE!</v>
      </c>
      <c r="Q21" s="74" t="str">
        <f>IF(VLOOKUP($A21,'[1]2. Child Protection'!$B$8:$BG$226,'[1]2. Child Protection'!AA$1,FALSE)=G21,"",VLOOKUP($A21,'[1]2. Child Protection'!$B$8:$BG$226,'[1]2. Child Protection'!AA$1,FALSE))</f>
        <v>v</v>
      </c>
      <c r="R21" s="61" t="str">
        <f>IF(VLOOKUP($A21,'[1]2. Child Protection'!$B$8:$BG$226,'[1]2. Child Protection'!AB$1,FALSE)=H21,"",VLOOKUP($A21,'[1]2. Child Protection'!$B$8:$BG$226,'[1]2. Child Protection'!AB$1,FALSE))</f>
        <v>UNSD Population and Vital Statistics Report, January 2021, latest update on 4 Jan 2022</v>
      </c>
    </row>
    <row r="22" spans="1:18" x14ac:dyDescent="0.25">
      <c r="A22" s="61" t="s">
        <v>32</v>
      </c>
      <c r="B22" s="61" t="s">
        <v>348</v>
      </c>
      <c r="C22" s="74">
        <v>478.32426729157334</v>
      </c>
      <c r="D22" s="61" t="s">
        <v>12</v>
      </c>
      <c r="E22" s="69">
        <v>2021</v>
      </c>
      <c r="F22" s="71" t="s">
        <v>545</v>
      </c>
      <c r="G22" s="72"/>
      <c r="H22" s="73" t="s">
        <v>556</v>
      </c>
      <c r="J22" s="61">
        <f>IF(VLOOKUP($A22,'[1]2. Child Protection'!$B$8:$BG$226,'[1]2. Child Protection'!T$1,FALSE)=C22,"",VLOOKUP($A22,'[1]2. Child Protection'!$B$8:$BG$226,'[1]2. Child Protection'!T$1,FALSE)-C22)</f>
        <v>-390.4242672915733</v>
      </c>
      <c r="K22" s="61" t="str">
        <f>IF(VLOOKUP($A22,'[1]2. Child Protection'!$B$8:$BG$226,'[1]2. Child Protection'!U$1,FALSE)=D22,"",VLOOKUP($A22,'[1]2. Child Protection'!$B$8:$BG$226,'[1]2. Child Protection'!U$1,FALSE))</f>
        <v>x</v>
      </c>
      <c r="L22" s="74" t="e">
        <f>IF(VLOOKUP($A22,'[1]2. Child Protection'!$B$8:$BG$226,'[1]2. Child Protection'!V$1,FALSE)=#REF!,"",VLOOKUP($A22,'[1]2. Child Protection'!$B$8:$BG$226,'[1]2. Child Protection'!V$1,FALSE)-#REF!)</f>
        <v>#REF!</v>
      </c>
      <c r="M22" s="74" t="e">
        <f>IF(VLOOKUP($A22,'[1]2. Child Protection'!$B$8:$BG$226,'[1]2. Child Protection'!W$1,FALSE)=#REF!,"",VLOOKUP($A22,'[1]2. Child Protection'!$B$8:$BG$226,'[1]2. Child Protection'!W$1,FALSE))</f>
        <v>#REF!</v>
      </c>
      <c r="N22" s="74">
        <f>IF(VLOOKUP($A22,'[1]2. Child Protection'!$B$8:$BG$226,'[1]2. Child Protection'!X$1,FALSE)=E22,"",VLOOKUP($A22,'[1]2. Child Protection'!$B$8:$BG$226,'[1]2. Child Protection'!X$1,FALSE)-E22)</f>
        <v>-1927.6</v>
      </c>
      <c r="O22" s="74" t="e">
        <f>IF(VLOOKUP($A22,'[1]2. Child Protection'!$B$8:$BG$226,'[1]2. Child Protection'!Y$1,FALSE)=#REF!,"",VLOOKUP($A22,'[1]2. Child Protection'!$B$8:$BG$226,'[1]2. Child Protection'!Y$1,FALSE))</f>
        <v>#REF!</v>
      </c>
      <c r="P22" s="74" t="e">
        <f>IF(VLOOKUP($A22,'[1]2. Child Protection'!$B$8:$BG$226,'[1]2. Child Protection'!Z$1,FALSE)=F22,"",VLOOKUP($A22,'[1]2. Child Protection'!$B$8:$BG$226,'[1]2. Child Protection'!Z$1,FALSE)-F22)</f>
        <v>#VALUE!</v>
      </c>
      <c r="Q22" s="74" t="str">
        <f>IF(VLOOKUP($A22,'[1]2. Child Protection'!$B$8:$BG$226,'[1]2. Child Protection'!AA$1,FALSE)=G22,"",VLOOKUP($A22,'[1]2. Child Protection'!$B$8:$BG$226,'[1]2. Child Protection'!AA$1,FALSE))</f>
        <v>x</v>
      </c>
      <c r="R22" s="61" t="str">
        <f>IF(VLOOKUP($A22,'[1]2. Child Protection'!$B$8:$BG$226,'[1]2. Child Protection'!AB$1,FALSE)=H22,"",VLOOKUP($A22,'[1]2. Child Protection'!$B$8:$BG$226,'[1]2. Child Protection'!AB$1,FALSE))</f>
        <v>DHS 2006</v>
      </c>
    </row>
    <row r="23" spans="1:18" x14ac:dyDescent="0.25">
      <c r="A23" s="61" t="s">
        <v>39</v>
      </c>
      <c r="B23" s="61" t="s">
        <v>349</v>
      </c>
      <c r="C23" s="96" t="s">
        <v>12</v>
      </c>
      <c r="D23" s="61" t="s">
        <v>12</v>
      </c>
      <c r="E23" s="69" t="s">
        <v>12</v>
      </c>
      <c r="F23" s="71" t="s">
        <v>12</v>
      </c>
      <c r="G23" s="72" t="s">
        <v>12</v>
      </c>
      <c r="H23" s="73" t="s">
        <v>12</v>
      </c>
      <c r="J23" s="61" t="e">
        <f>IF(VLOOKUP($A23,'[1]2. Child Protection'!$B$8:$BG$226,'[1]2. Child Protection'!T$1,FALSE)=C23,"",VLOOKUP($A23,'[1]2. Child Protection'!$B$8:$BG$226,'[1]2. Child Protection'!T$1,FALSE)-C23)</f>
        <v>#VALUE!</v>
      </c>
      <c r="K23" s="61" t="str">
        <f>IF(VLOOKUP($A23,'[1]2. Child Protection'!$B$8:$BG$226,'[1]2. Child Protection'!U$1,FALSE)=D23,"",VLOOKUP($A23,'[1]2. Child Protection'!$B$8:$BG$226,'[1]2. Child Protection'!U$1,FALSE))</f>
        <v/>
      </c>
      <c r="L23" s="74" t="e">
        <f>IF(VLOOKUP($A23,'[1]2. Child Protection'!$B$8:$BG$226,'[1]2. Child Protection'!V$1,FALSE)=#REF!,"",VLOOKUP($A23,'[1]2. Child Protection'!$B$8:$BG$226,'[1]2. Child Protection'!V$1,FALSE)-#REF!)</f>
        <v>#REF!</v>
      </c>
      <c r="M23" s="74" t="e">
        <f>IF(VLOOKUP($A23,'[1]2. Child Protection'!$B$8:$BG$226,'[1]2. Child Protection'!W$1,FALSE)=#REF!,"",VLOOKUP($A23,'[1]2. Child Protection'!$B$8:$BG$226,'[1]2. Child Protection'!W$1,FALSE))</f>
        <v>#REF!</v>
      </c>
      <c r="N23" s="74" t="e">
        <f>IF(VLOOKUP($A23,'[1]2. Child Protection'!$B$8:$BG$226,'[1]2. Child Protection'!X$1,FALSE)=E23,"",VLOOKUP($A23,'[1]2. Child Protection'!$B$8:$BG$226,'[1]2. Child Protection'!X$1,FALSE)-E23)</f>
        <v>#VALUE!</v>
      </c>
      <c r="O23" s="74" t="e">
        <f>IF(VLOOKUP($A23,'[1]2. Child Protection'!$B$8:$BG$226,'[1]2. Child Protection'!Y$1,FALSE)=#REF!,"",VLOOKUP($A23,'[1]2. Child Protection'!$B$8:$BG$226,'[1]2. Child Protection'!Y$1,FALSE))</f>
        <v>#REF!</v>
      </c>
      <c r="P23" s="74" t="e">
        <f>IF(VLOOKUP($A23,'[1]2. Child Protection'!$B$8:$BG$226,'[1]2. Child Protection'!Z$1,FALSE)=F23,"",VLOOKUP($A23,'[1]2. Child Protection'!$B$8:$BG$226,'[1]2. Child Protection'!Z$1,FALSE)-F23)</f>
        <v>#VALUE!</v>
      </c>
      <c r="Q23" s="74" t="str">
        <f>IF(VLOOKUP($A23,'[1]2. Child Protection'!$B$8:$BG$226,'[1]2. Child Protection'!AA$1,FALSE)=G23,"",VLOOKUP($A23,'[1]2. Child Protection'!$B$8:$BG$226,'[1]2. Child Protection'!AA$1,FALSE))</f>
        <v/>
      </c>
      <c r="R23" s="61" t="str">
        <f>IF(VLOOKUP($A23,'[1]2. Child Protection'!$B$8:$BG$226,'[1]2. Child Protection'!AB$1,FALSE)=H23,"",VLOOKUP($A23,'[1]2. Child Protection'!$B$8:$BG$226,'[1]2. Child Protection'!AB$1,FALSE))</f>
        <v/>
      </c>
    </row>
    <row r="24" spans="1:18" x14ac:dyDescent="0.25">
      <c r="A24" s="61" t="s">
        <v>34</v>
      </c>
      <c r="B24" s="61" t="s">
        <v>350</v>
      </c>
      <c r="C24" s="96"/>
      <c r="E24" s="69"/>
      <c r="F24" s="71"/>
      <c r="G24" s="72"/>
      <c r="H24" s="73"/>
      <c r="J24" s="61" t="e">
        <f>IF(VLOOKUP($A24,'[1]2. Child Protection'!$B$8:$BG$226,'[1]2. Child Protection'!T$1,FALSE)=C24,"",VLOOKUP($A24,'[1]2. Child Protection'!$B$8:$BG$226,'[1]2. Child Protection'!T$1,FALSE)-C24)</f>
        <v>#VALUE!</v>
      </c>
      <c r="K24" s="61" t="str">
        <f>IF(VLOOKUP($A24,'[1]2. Child Protection'!$B$8:$BG$226,'[1]2. Child Protection'!U$1,FALSE)=D24,"",VLOOKUP($A24,'[1]2. Child Protection'!$B$8:$BG$226,'[1]2. Child Protection'!U$1,FALSE))</f>
        <v/>
      </c>
      <c r="L24" s="74" t="e">
        <f>IF(VLOOKUP($A24,'[1]2. Child Protection'!$B$8:$BG$226,'[1]2. Child Protection'!V$1,FALSE)=#REF!,"",VLOOKUP($A24,'[1]2. Child Protection'!$B$8:$BG$226,'[1]2. Child Protection'!V$1,FALSE)-#REF!)</f>
        <v>#REF!</v>
      </c>
      <c r="M24" s="74" t="e">
        <f>IF(VLOOKUP($A24,'[1]2. Child Protection'!$B$8:$BG$226,'[1]2. Child Protection'!W$1,FALSE)=#REF!,"",VLOOKUP($A24,'[1]2. Child Protection'!$B$8:$BG$226,'[1]2. Child Protection'!W$1,FALSE))</f>
        <v>#REF!</v>
      </c>
      <c r="N24" s="74">
        <f>IF(VLOOKUP($A24,'[1]2. Child Protection'!$B$8:$BG$226,'[1]2. Child Protection'!X$1,FALSE)=E24,"",VLOOKUP($A24,'[1]2. Child Protection'!$B$8:$BG$226,'[1]2. Child Protection'!X$1,FALSE)-E24)</f>
        <v>100</v>
      </c>
      <c r="O24" s="74" t="e">
        <f>IF(VLOOKUP($A24,'[1]2. Child Protection'!$B$8:$BG$226,'[1]2. Child Protection'!Y$1,FALSE)=#REF!,"",VLOOKUP($A24,'[1]2. Child Protection'!$B$8:$BG$226,'[1]2. Child Protection'!Y$1,FALSE))</f>
        <v>#REF!</v>
      </c>
      <c r="P24" s="74">
        <f>IF(VLOOKUP($A24,'[1]2. Child Protection'!$B$8:$BG$226,'[1]2. Child Protection'!Z$1,FALSE)=F24,"",VLOOKUP($A24,'[1]2. Child Protection'!$B$8:$BG$226,'[1]2. Child Protection'!Z$1,FALSE)-F24)</f>
        <v>100</v>
      </c>
      <c r="Q24" s="74" t="str">
        <f>IF(VLOOKUP($A24,'[1]2. Child Protection'!$B$8:$BG$226,'[1]2. Child Protection'!AA$1,FALSE)=G24,"",VLOOKUP($A24,'[1]2. Child Protection'!$B$8:$BG$226,'[1]2. Child Protection'!AA$1,FALSE))</f>
        <v/>
      </c>
      <c r="R24" s="61" t="str">
        <f>IF(VLOOKUP($A24,'[1]2. Child Protection'!$B$8:$BG$226,'[1]2. Child Protection'!AB$1,FALSE)=H24,"",VLOOKUP($A24,'[1]2. Child Protection'!$B$8:$BG$226,'[1]2. Child Protection'!AB$1,FALSE))</f>
        <v>Information and e-Government Authority</v>
      </c>
    </row>
    <row r="25" spans="1:18" x14ac:dyDescent="0.25">
      <c r="A25" s="61" t="s">
        <v>37</v>
      </c>
      <c r="B25" s="61" t="s">
        <v>351</v>
      </c>
      <c r="C25" s="74">
        <v>25.910925574068671</v>
      </c>
      <c r="D25" s="61" t="s">
        <v>12</v>
      </c>
      <c r="E25" s="69">
        <v>2019</v>
      </c>
      <c r="F25" s="71" t="s">
        <v>545</v>
      </c>
      <c r="G25" s="72"/>
      <c r="H25" s="73" t="s">
        <v>557</v>
      </c>
      <c r="J25" s="61">
        <f>IF(VLOOKUP($A25,'[1]2. Child Protection'!$B$8:$BG$226,'[1]2. Child Protection'!T$1,FALSE)=C25,"",VLOOKUP($A25,'[1]2. Child Protection'!$B$8:$BG$226,'[1]2. Child Protection'!T$1,FALSE)-C25)</f>
        <v>14.089074425931329</v>
      </c>
      <c r="K25" s="61" t="str">
        <f>IF(VLOOKUP($A25,'[1]2. Child Protection'!$B$8:$BG$226,'[1]2. Child Protection'!U$1,FALSE)=D25,"",VLOOKUP($A25,'[1]2. Child Protection'!$B$8:$BG$226,'[1]2. Child Protection'!U$1,FALSE))</f>
        <v/>
      </c>
      <c r="L25" s="74" t="e">
        <f>IF(VLOOKUP($A25,'[1]2. Child Protection'!$B$8:$BG$226,'[1]2. Child Protection'!V$1,FALSE)=#REF!,"",VLOOKUP($A25,'[1]2. Child Protection'!$B$8:$BG$226,'[1]2. Child Protection'!V$1,FALSE)-#REF!)</f>
        <v>#REF!</v>
      </c>
      <c r="M25" s="74" t="e">
        <f>IF(VLOOKUP($A25,'[1]2. Child Protection'!$B$8:$BG$226,'[1]2. Child Protection'!W$1,FALSE)=#REF!,"",VLOOKUP($A25,'[1]2. Child Protection'!$B$8:$BG$226,'[1]2. Child Protection'!W$1,FALSE))</f>
        <v>#REF!</v>
      </c>
      <c r="N25" s="74">
        <f>IF(VLOOKUP($A25,'[1]2. Child Protection'!$B$8:$BG$226,'[1]2. Child Protection'!X$1,FALSE)=E25,"",VLOOKUP($A25,'[1]2. Child Protection'!$B$8:$BG$226,'[1]2. Child Protection'!X$1,FALSE)-E25)</f>
        <v>-1963</v>
      </c>
      <c r="O25" s="74" t="e">
        <f>IF(VLOOKUP($A25,'[1]2. Child Protection'!$B$8:$BG$226,'[1]2. Child Protection'!Y$1,FALSE)=#REF!,"",VLOOKUP($A25,'[1]2. Child Protection'!$B$8:$BG$226,'[1]2. Child Protection'!Y$1,FALSE))</f>
        <v>#REF!</v>
      </c>
      <c r="P25" s="74" t="e">
        <f>IF(VLOOKUP($A25,'[1]2. Child Protection'!$B$8:$BG$226,'[1]2. Child Protection'!Z$1,FALSE)=F25,"",VLOOKUP($A25,'[1]2. Child Protection'!$B$8:$BG$226,'[1]2. Child Protection'!Z$1,FALSE)-F25)</f>
        <v>#VALUE!</v>
      </c>
      <c r="Q25" s="74" t="str">
        <f>IF(VLOOKUP($A25,'[1]2. Child Protection'!$B$8:$BG$226,'[1]2. Child Protection'!AA$1,FALSE)=G25,"",VLOOKUP($A25,'[1]2. Child Protection'!$B$8:$BG$226,'[1]2. Child Protection'!AA$1,FALSE))</f>
        <v/>
      </c>
      <c r="R25" s="61" t="str">
        <f>IF(VLOOKUP($A25,'[1]2. Child Protection'!$B$8:$BG$226,'[1]2. Child Protection'!AB$1,FALSE)=H25,"",VLOOKUP($A25,'[1]2. Child Protection'!$B$8:$BG$226,'[1]2. Child Protection'!AB$1,FALSE))</f>
        <v>MICS 2019</v>
      </c>
    </row>
    <row r="26" spans="1:18" x14ac:dyDescent="0.25">
      <c r="A26" s="61" t="s">
        <v>40</v>
      </c>
      <c r="B26" s="61" t="s">
        <v>352</v>
      </c>
      <c r="C26" s="74">
        <v>168.459025319902</v>
      </c>
      <c r="D26" s="61" t="s">
        <v>28</v>
      </c>
      <c r="E26" s="69">
        <v>2021</v>
      </c>
      <c r="F26" s="71" t="s">
        <v>558</v>
      </c>
      <c r="G26" s="72" t="s">
        <v>559</v>
      </c>
      <c r="H26" s="73" t="s">
        <v>560</v>
      </c>
      <c r="J26" s="61">
        <f>IF(VLOOKUP($A26,'[1]2. Child Protection'!$B$8:$BG$226,'[1]2. Child Protection'!T$1,FALSE)=C26,"",VLOOKUP($A26,'[1]2. Child Protection'!$B$8:$BG$226,'[1]2. Child Protection'!T$1,FALSE)-C26)</f>
        <v>-74.759025319901994</v>
      </c>
      <c r="K26" s="61">
        <f>IF(VLOOKUP($A26,'[1]2. Child Protection'!$B$8:$BG$226,'[1]2. Child Protection'!U$1,FALSE)=D26,"",VLOOKUP($A26,'[1]2. Child Protection'!$B$8:$BG$226,'[1]2. Child Protection'!U$1,FALSE))</f>
        <v>0</v>
      </c>
      <c r="L26" s="74" t="e">
        <f>IF(VLOOKUP($A26,'[1]2. Child Protection'!$B$8:$BG$226,'[1]2. Child Protection'!V$1,FALSE)=#REF!,"",VLOOKUP($A26,'[1]2. Child Protection'!$B$8:$BG$226,'[1]2. Child Protection'!V$1,FALSE)-#REF!)</f>
        <v>#REF!</v>
      </c>
      <c r="M26" s="74" t="e">
        <f>IF(VLOOKUP($A26,'[1]2. Child Protection'!$B$8:$BG$226,'[1]2. Child Protection'!W$1,FALSE)=#REF!,"",VLOOKUP($A26,'[1]2. Child Protection'!$B$8:$BG$226,'[1]2. Child Protection'!W$1,FALSE))</f>
        <v>#REF!</v>
      </c>
      <c r="N26" s="74">
        <f>IF(VLOOKUP($A26,'[1]2. Child Protection'!$B$8:$BG$226,'[1]2. Child Protection'!X$1,FALSE)=E26,"",VLOOKUP($A26,'[1]2. Child Protection'!$B$8:$BG$226,'[1]2. Child Protection'!X$1,FALSE)-E26)</f>
        <v>-1922.2</v>
      </c>
      <c r="O26" s="74" t="e">
        <f>IF(VLOOKUP($A26,'[1]2. Child Protection'!$B$8:$BG$226,'[1]2. Child Protection'!Y$1,FALSE)=#REF!,"",VLOOKUP($A26,'[1]2. Child Protection'!$B$8:$BG$226,'[1]2. Child Protection'!Y$1,FALSE))</f>
        <v>#REF!</v>
      </c>
      <c r="P26" s="74" t="e">
        <f>IF(VLOOKUP($A26,'[1]2. Child Protection'!$B$8:$BG$226,'[1]2. Child Protection'!Z$1,FALSE)=F26,"",VLOOKUP($A26,'[1]2. Child Protection'!$B$8:$BG$226,'[1]2. Child Protection'!Z$1,FALSE)-F26)</f>
        <v>#VALUE!</v>
      </c>
      <c r="Q26" s="74">
        <f>IF(VLOOKUP($A26,'[1]2. Child Protection'!$B$8:$BG$226,'[1]2. Child Protection'!AA$1,FALSE)=G26,"",VLOOKUP($A26,'[1]2. Child Protection'!$B$8:$BG$226,'[1]2. Child Protection'!AA$1,FALSE))</f>
        <v>0</v>
      </c>
      <c r="R26" s="61" t="str">
        <f>IF(VLOOKUP($A26,'[1]2. Child Protection'!$B$8:$BG$226,'[1]2. Child Protection'!AB$1,FALSE)=H26,"",VLOOKUP($A26,'[1]2. Child Protection'!$B$8:$BG$226,'[1]2. Child Protection'!AB$1,FALSE))</f>
        <v>MICS 2012</v>
      </c>
    </row>
    <row r="27" spans="1:18" x14ac:dyDescent="0.25">
      <c r="A27" s="61" t="s">
        <v>42</v>
      </c>
      <c r="B27" s="61" t="s">
        <v>353</v>
      </c>
      <c r="C27" s="96">
        <v>309.26701980918102</v>
      </c>
      <c r="D27" s="61" t="s">
        <v>12</v>
      </c>
      <c r="E27" s="69">
        <v>2020</v>
      </c>
      <c r="F27" s="71" t="s">
        <v>545</v>
      </c>
      <c r="G27" s="72"/>
      <c r="H27" s="73" t="s">
        <v>561</v>
      </c>
      <c r="J27" s="61" t="e">
        <f>IF(VLOOKUP($A27,'[1]2. Child Protection'!$B$8:$BG$226,'[1]2. Child Protection'!T$1,FALSE)=C27,"",VLOOKUP($A27,'[1]2. Child Protection'!$B$8:$BG$226,'[1]2. Child Protection'!T$1,FALSE)-C27)</f>
        <v>#VALUE!</v>
      </c>
      <c r="K27" s="61" t="str">
        <f>IF(VLOOKUP($A27,'[1]2. Child Protection'!$B$8:$BG$226,'[1]2. Child Protection'!U$1,FALSE)=D27,"",VLOOKUP($A27,'[1]2. Child Protection'!$B$8:$BG$226,'[1]2. Child Protection'!U$1,FALSE))</f>
        <v/>
      </c>
      <c r="L27" s="74" t="e">
        <f>IF(VLOOKUP($A27,'[1]2. Child Protection'!$B$8:$BG$226,'[1]2. Child Protection'!V$1,FALSE)=#REF!,"",VLOOKUP($A27,'[1]2. Child Protection'!$B$8:$BG$226,'[1]2. Child Protection'!V$1,FALSE)-#REF!)</f>
        <v>#REF!</v>
      </c>
      <c r="M27" s="74" t="e">
        <f>IF(VLOOKUP($A27,'[1]2. Child Protection'!$B$8:$BG$226,'[1]2. Child Protection'!W$1,FALSE)=#REF!,"",VLOOKUP($A27,'[1]2. Child Protection'!$B$8:$BG$226,'[1]2. Child Protection'!W$1,FALSE))</f>
        <v>#REF!</v>
      </c>
      <c r="N27" s="74">
        <f>IF(VLOOKUP($A27,'[1]2. Child Protection'!$B$8:$BG$226,'[1]2. Child Protection'!X$1,FALSE)=E27,"",VLOOKUP($A27,'[1]2. Child Protection'!$B$8:$BG$226,'[1]2. Child Protection'!X$1,FALSE)-E27)</f>
        <v>-1920</v>
      </c>
      <c r="O27" s="74" t="e">
        <f>IF(VLOOKUP($A27,'[1]2. Child Protection'!$B$8:$BG$226,'[1]2. Child Protection'!Y$1,FALSE)=#REF!,"",VLOOKUP($A27,'[1]2. Child Protection'!$B$8:$BG$226,'[1]2. Child Protection'!Y$1,FALSE))</f>
        <v>#REF!</v>
      </c>
      <c r="P27" s="74" t="e">
        <f>IF(VLOOKUP($A27,'[1]2. Child Protection'!$B$8:$BG$226,'[1]2. Child Protection'!Z$1,FALSE)=F27,"",VLOOKUP($A27,'[1]2. Child Protection'!$B$8:$BG$226,'[1]2. Child Protection'!Z$1,FALSE)-F27)</f>
        <v>#VALUE!</v>
      </c>
      <c r="Q27" s="74" t="str">
        <f>IF(VLOOKUP($A27,'[1]2. Child Protection'!$B$8:$BG$226,'[1]2. Child Protection'!AA$1,FALSE)=G27,"",VLOOKUP($A27,'[1]2. Child Protection'!$B$8:$BG$226,'[1]2. Child Protection'!AA$1,FALSE))</f>
        <v>y</v>
      </c>
      <c r="R27" s="61" t="str">
        <f>IF(VLOOKUP($A27,'[1]2. Child Protection'!$B$8:$BG$226,'[1]2. Child Protection'!AB$1,FALSE)=H27,"",VLOOKUP($A27,'[1]2. Child Protection'!$B$8:$BG$226,'[1]2. Child Protection'!AB$1,FALSE))</f>
        <v>Vital registration data 2019</v>
      </c>
    </row>
    <row r="28" spans="1:18" x14ac:dyDescent="0.25">
      <c r="A28" s="61" t="s">
        <v>44</v>
      </c>
      <c r="B28" s="61" t="s">
        <v>354</v>
      </c>
      <c r="C28" s="96"/>
      <c r="E28" s="69"/>
      <c r="F28" s="69"/>
      <c r="G28" s="70"/>
      <c r="H28" s="73"/>
      <c r="J28" s="61" t="e">
        <f>IF(VLOOKUP($A28,'[1]2. Child Protection'!$B$8:$BG$226,'[1]2. Child Protection'!T$1,FALSE)=C28,"",VLOOKUP($A28,'[1]2. Child Protection'!$B$8:$BG$226,'[1]2. Child Protection'!T$1,FALSE)-C28)</f>
        <v>#VALUE!</v>
      </c>
      <c r="K28" s="61" t="str">
        <f>IF(VLOOKUP($A28,'[1]2. Child Protection'!$B$8:$BG$226,'[1]2. Child Protection'!U$1,FALSE)=D28,"",VLOOKUP($A28,'[1]2. Child Protection'!$B$8:$BG$226,'[1]2. Child Protection'!U$1,FALSE))</f>
        <v/>
      </c>
      <c r="L28" s="74" t="e">
        <f>IF(VLOOKUP($A28,'[1]2. Child Protection'!$B$8:$BG$226,'[1]2. Child Protection'!V$1,FALSE)=#REF!,"",VLOOKUP($A28,'[1]2. Child Protection'!$B$8:$BG$226,'[1]2. Child Protection'!V$1,FALSE)-#REF!)</f>
        <v>#REF!</v>
      </c>
      <c r="M28" s="74" t="e">
        <f>IF(VLOOKUP($A28,'[1]2. Child Protection'!$B$8:$BG$226,'[1]2. Child Protection'!W$1,FALSE)=#REF!,"",VLOOKUP($A28,'[1]2. Child Protection'!$B$8:$BG$226,'[1]2. Child Protection'!W$1,FALSE))</f>
        <v>#REF!</v>
      </c>
      <c r="N28" s="74">
        <f>IF(VLOOKUP($A28,'[1]2. Child Protection'!$B$8:$BG$226,'[1]2. Child Protection'!X$1,FALSE)=E28,"",VLOOKUP($A28,'[1]2. Child Protection'!$B$8:$BG$226,'[1]2. Child Protection'!X$1,FALSE)-E28)</f>
        <v>100</v>
      </c>
      <c r="O28" s="74" t="e">
        <f>IF(VLOOKUP($A28,'[1]2. Child Protection'!$B$8:$BG$226,'[1]2. Child Protection'!Y$1,FALSE)=#REF!,"",VLOOKUP($A28,'[1]2. Child Protection'!$B$8:$BG$226,'[1]2. Child Protection'!Y$1,FALSE))</f>
        <v>#REF!</v>
      </c>
      <c r="P28" s="74">
        <f>IF(VLOOKUP($A28,'[1]2. Child Protection'!$B$8:$BG$226,'[1]2. Child Protection'!Z$1,FALSE)=F28,"",VLOOKUP($A28,'[1]2. Child Protection'!$B$8:$BG$226,'[1]2. Child Protection'!Z$1,FALSE)-F28)</f>
        <v>100</v>
      </c>
      <c r="Q28" s="74" t="str">
        <f>IF(VLOOKUP($A28,'[1]2. Child Protection'!$B$8:$BG$226,'[1]2. Child Protection'!AA$1,FALSE)=G28,"",VLOOKUP($A28,'[1]2. Child Protection'!$B$8:$BG$226,'[1]2. Child Protection'!AA$1,FALSE))</f>
        <v>v</v>
      </c>
      <c r="R28" s="61" t="str">
        <f>IF(VLOOKUP($A28,'[1]2. Child Protection'!$B$8:$BG$226,'[1]2. Child Protection'!AB$1,FALSE)=H28,"",VLOOKUP($A28,'[1]2. Child Protection'!$B$8:$BG$226,'[1]2. Child Protection'!AB$1,FALSE))</f>
        <v>UNSD Population and Vital Statistics Report, January 2021, latest update on 4 Jan 2022</v>
      </c>
    </row>
    <row r="29" spans="1:18" x14ac:dyDescent="0.25">
      <c r="A29" s="61" t="s">
        <v>45</v>
      </c>
      <c r="B29" s="61" t="s">
        <v>355</v>
      </c>
      <c r="C29" s="74">
        <v>86.487259211607849</v>
      </c>
      <c r="D29" s="61" t="s">
        <v>28</v>
      </c>
      <c r="E29" s="69">
        <v>2020</v>
      </c>
      <c r="F29" s="71" t="s">
        <v>562</v>
      </c>
      <c r="G29" s="72" t="s">
        <v>563</v>
      </c>
      <c r="H29" s="73" t="s">
        <v>564</v>
      </c>
      <c r="J29" s="61">
        <f>IF(VLOOKUP($A29,'[1]2. Child Protection'!$B$8:$BG$226,'[1]2. Child Protection'!T$1,FALSE)=C29,"",VLOOKUP($A29,'[1]2. Child Protection'!$B$8:$BG$226,'[1]2. Child Protection'!T$1,FALSE)-C29)</f>
        <v>3.5127407883921506</v>
      </c>
      <c r="K29" s="61">
        <f>IF(VLOOKUP($A29,'[1]2. Child Protection'!$B$8:$BG$226,'[1]2. Child Protection'!U$1,FALSE)=D29,"",VLOOKUP($A29,'[1]2. Child Protection'!$B$8:$BG$226,'[1]2. Child Protection'!U$1,FALSE))</f>
        <v>0</v>
      </c>
      <c r="L29" s="74" t="e">
        <f>IF(VLOOKUP($A29,'[1]2. Child Protection'!$B$8:$BG$226,'[1]2. Child Protection'!V$1,FALSE)=#REF!,"",VLOOKUP($A29,'[1]2. Child Protection'!$B$8:$BG$226,'[1]2. Child Protection'!V$1,FALSE)-#REF!)</f>
        <v>#REF!</v>
      </c>
      <c r="M29" s="74" t="e">
        <f>IF(VLOOKUP($A29,'[1]2. Child Protection'!$B$8:$BG$226,'[1]2. Child Protection'!W$1,FALSE)=#REF!,"",VLOOKUP($A29,'[1]2. Child Protection'!$B$8:$BG$226,'[1]2. Child Protection'!W$1,FALSE))</f>
        <v>#REF!</v>
      </c>
      <c r="N29" s="74">
        <f>IF(VLOOKUP($A29,'[1]2. Child Protection'!$B$8:$BG$226,'[1]2. Child Protection'!X$1,FALSE)=E29,"",VLOOKUP($A29,'[1]2. Child Protection'!$B$8:$BG$226,'[1]2. Child Protection'!X$1,FALSE)-E29)</f>
        <v>-1924.7</v>
      </c>
      <c r="O29" s="74" t="e">
        <f>IF(VLOOKUP($A29,'[1]2. Child Protection'!$B$8:$BG$226,'[1]2. Child Protection'!Y$1,FALSE)=#REF!,"",VLOOKUP($A29,'[1]2. Child Protection'!$B$8:$BG$226,'[1]2. Child Protection'!Y$1,FALSE))</f>
        <v>#REF!</v>
      </c>
      <c r="P29" s="74" t="e">
        <f>IF(VLOOKUP($A29,'[1]2. Child Protection'!$B$8:$BG$226,'[1]2. Child Protection'!Z$1,FALSE)=F29,"",VLOOKUP($A29,'[1]2. Child Protection'!$B$8:$BG$226,'[1]2. Child Protection'!Z$1,FALSE)-F29)</f>
        <v>#VALUE!</v>
      </c>
      <c r="Q29" s="74">
        <f>IF(VLOOKUP($A29,'[1]2. Child Protection'!$B$8:$BG$226,'[1]2. Child Protection'!AA$1,FALSE)=G29,"",VLOOKUP($A29,'[1]2. Child Protection'!$B$8:$BG$226,'[1]2. Child Protection'!AA$1,FALSE))</f>
        <v>0</v>
      </c>
      <c r="R29" s="61" t="str">
        <f>IF(VLOOKUP($A29,'[1]2. Child Protection'!$B$8:$BG$226,'[1]2. Child Protection'!AB$1,FALSE)=H29,"",VLOOKUP($A29,'[1]2. Child Protection'!$B$8:$BG$226,'[1]2. Child Protection'!AB$1,FALSE))</f>
        <v>MICS 2015</v>
      </c>
    </row>
    <row r="30" spans="1:18" x14ac:dyDescent="0.25">
      <c r="A30" s="61" t="s">
        <v>47</v>
      </c>
      <c r="B30" s="61" t="s">
        <v>356</v>
      </c>
      <c r="C30" s="74" t="s">
        <v>12</v>
      </c>
      <c r="D30" s="61" t="s">
        <v>12</v>
      </c>
      <c r="E30" s="69" t="s">
        <v>12</v>
      </c>
      <c r="F30" s="71" t="s">
        <v>12</v>
      </c>
      <c r="G30" s="72" t="s">
        <v>12</v>
      </c>
      <c r="H30" s="73" t="s">
        <v>12</v>
      </c>
      <c r="J30" s="61" t="e">
        <f>IF(VLOOKUP($A30,'[1]2. Child Protection'!$B$8:$BG$226,'[1]2. Child Protection'!T$1,FALSE)=C30,"",VLOOKUP($A30,'[1]2. Child Protection'!$B$8:$BG$226,'[1]2. Child Protection'!T$1,FALSE)-C30)</f>
        <v>#VALUE!</v>
      </c>
      <c r="K30" s="61" t="str">
        <f>IF(VLOOKUP($A30,'[1]2. Child Protection'!$B$8:$BG$226,'[1]2. Child Protection'!U$1,FALSE)=D30,"",VLOOKUP($A30,'[1]2. Child Protection'!$B$8:$BG$226,'[1]2. Child Protection'!U$1,FALSE))</f>
        <v/>
      </c>
      <c r="L30" s="74" t="e">
        <f>IF(VLOOKUP($A30,'[1]2. Child Protection'!$B$8:$BG$226,'[1]2. Child Protection'!V$1,FALSE)=#REF!,"",VLOOKUP($A30,'[1]2. Child Protection'!$B$8:$BG$226,'[1]2. Child Protection'!V$1,FALSE)-#REF!)</f>
        <v>#REF!</v>
      </c>
      <c r="M30" s="74" t="e">
        <f>IF(VLOOKUP($A30,'[1]2. Child Protection'!$B$8:$BG$226,'[1]2. Child Protection'!W$1,FALSE)=#REF!,"",VLOOKUP($A30,'[1]2. Child Protection'!$B$8:$BG$226,'[1]2. Child Protection'!W$1,FALSE))</f>
        <v>#REF!</v>
      </c>
      <c r="N30" s="74" t="e">
        <f>IF(VLOOKUP($A30,'[1]2. Child Protection'!$B$8:$BG$226,'[1]2. Child Protection'!X$1,FALSE)=E30,"",VLOOKUP($A30,'[1]2. Child Protection'!$B$8:$BG$226,'[1]2. Child Protection'!X$1,FALSE)-E30)</f>
        <v>#VALUE!</v>
      </c>
      <c r="O30" s="74" t="e">
        <f>IF(VLOOKUP($A30,'[1]2. Child Protection'!$B$8:$BG$226,'[1]2. Child Protection'!Y$1,FALSE)=#REF!,"",VLOOKUP($A30,'[1]2. Child Protection'!$B$8:$BG$226,'[1]2. Child Protection'!Y$1,FALSE))</f>
        <v>#REF!</v>
      </c>
      <c r="P30" s="74" t="e">
        <f>IF(VLOOKUP($A30,'[1]2. Child Protection'!$B$8:$BG$226,'[1]2. Child Protection'!Z$1,FALSE)=F30,"",VLOOKUP($A30,'[1]2. Child Protection'!$B$8:$BG$226,'[1]2. Child Protection'!Z$1,FALSE)-F30)</f>
        <v>#VALUE!</v>
      </c>
      <c r="Q30" s="74" t="str">
        <f>IF(VLOOKUP($A30,'[1]2. Child Protection'!$B$8:$BG$226,'[1]2. Child Protection'!AA$1,FALSE)=G30,"",VLOOKUP($A30,'[1]2. Child Protection'!$B$8:$BG$226,'[1]2. Child Protection'!AA$1,FALSE))</f>
        <v/>
      </c>
      <c r="R30" s="61" t="str">
        <f>IF(VLOOKUP($A30,'[1]2. Child Protection'!$B$8:$BG$226,'[1]2. Child Protection'!AB$1,FALSE)=H30,"",VLOOKUP($A30,'[1]2. Child Protection'!$B$8:$BG$226,'[1]2. Child Protection'!AB$1,FALSE))</f>
        <v>DHS 2017-18</v>
      </c>
    </row>
    <row r="31" spans="1:18" x14ac:dyDescent="0.25">
      <c r="A31" s="61" t="s">
        <v>48</v>
      </c>
      <c r="B31" s="61" t="s">
        <v>357</v>
      </c>
      <c r="C31" s="74">
        <v>1249.1648928732345</v>
      </c>
      <c r="D31" s="61" t="s">
        <v>12</v>
      </c>
      <c r="E31" s="69">
        <v>2011</v>
      </c>
      <c r="F31" s="71" t="s">
        <v>545</v>
      </c>
      <c r="G31" s="72"/>
      <c r="H31" s="73" t="s">
        <v>565</v>
      </c>
      <c r="J31" s="61">
        <f>IF(VLOOKUP($A31,'[1]2. Child Protection'!$B$8:$BG$226,'[1]2. Child Protection'!T$1,FALSE)=C31,"",VLOOKUP($A31,'[1]2. Child Protection'!$B$8:$BG$226,'[1]2. Child Protection'!T$1,FALSE)-C31)</f>
        <v>-1149.6648928732345</v>
      </c>
      <c r="K31" s="61" t="str">
        <f>IF(VLOOKUP($A31,'[1]2. Child Protection'!$B$8:$BG$226,'[1]2. Child Protection'!U$1,FALSE)=D31,"",VLOOKUP($A31,'[1]2. Child Protection'!$B$8:$BG$226,'[1]2. Child Protection'!U$1,FALSE))</f>
        <v>x</v>
      </c>
      <c r="L31" s="74" t="e">
        <f>IF(VLOOKUP($A31,'[1]2. Child Protection'!$B$8:$BG$226,'[1]2. Child Protection'!V$1,FALSE)=#REF!,"",VLOOKUP($A31,'[1]2. Child Protection'!$B$8:$BG$226,'[1]2. Child Protection'!V$1,FALSE)-#REF!)</f>
        <v>#REF!</v>
      </c>
      <c r="M31" s="74" t="e">
        <f>IF(VLOOKUP($A31,'[1]2. Child Protection'!$B$8:$BG$226,'[1]2. Child Protection'!W$1,FALSE)=#REF!,"",VLOOKUP($A31,'[1]2. Child Protection'!$B$8:$BG$226,'[1]2. Child Protection'!W$1,FALSE))</f>
        <v>#REF!</v>
      </c>
      <c r="N31" s="74">
        <f>IF(VLOOKUP($A31,'[1]2. Child Protection'!$B$8:$BG$226,'[1]2. Child Protection'!X$1,FALSE)=E31,"",VLOOKUP($A31,'[1]2. Child Protection'!$B$8:$BG$226,'[1]2. Child Protection'!X$1,FALSE)-E31)</f>
        <v>-1911</v>
      </c>
      <c r="O31" s="74" t="e">
        <f>IF(VLOOKUP($A31,'[1]2. Child Protection'!$B$8:$BG$226,'[1]2. Child Protection'!Y$1,FALSE)=#REF!,"",VLOOKUP($A31,'[1]2. Child Protection'!$B$8:$BG$226,'[1]2. Child Protection'!Y$1,FALSE))</f>
        <v>#REF!</v>
      </c>
      <c r="P31" s="74" t="e">
        <f>IF(VLOOKUP($A31,'[1]2. Child Protection'!$B$8:$BG$226,'[1]2. Child Protection'!Z$1,FALSE)=F31,"",VLOOKUP($A31,'[1]2. Child Protection'!$B$8:$BG$226,'[1]2. Child Protection'!Z$1,FALSE)-F31)</f>
        <v>#VALUE!</v>
      </c>
      <c r="Q31" s="74" t="str">
        <f>IF(VLOOKUP($A31,'[1]2. Child Protection'!$B$8:$BG$226,'[1]2. Child Protection'!AA$1,FALSE)=G31,"",VLOOKUP($A31,'[1]2. Child Protection'!$B$8:$BG$226,'[1]2. Child Protection'!AA$1,FALSE))</f>
        <v>x</v>
      </c>
      <c r="R31" s="61" t="str">
        <f>IF(VLOOKUP($A31,'[1]2. Child Protection'!$B$8:$BG$226,'[1]2. Child Protection'!AB$1,FALSE)=H31,"",VLOOKUP($A31,'[1]2. Child Protection'!$B$8:$BG$226,'[1]2. Child Protection'!AB$1,FALSE))</f>
        <v>MICS 2010</v>
      </c>
    </row>
    <row r="32" spans="1:18" x14ac:dyDescent="0.25">
      <c r="A32" s="61" t="s">
        <v>50</v>
      </c>
      <c r="B32" s="61" t="s">
        <v>358</v>
      </c>
      <c r="C32" s="96">
        <v>134.8239476584846</v>
      </c>
      <c r="D32" s="61" t="s">
        <v>12</v>
      </c>
      <c r="E32" s="69">
        <v>2019</v>
      </c>
      <c r="F32" s="71" t="s">
        <v>545</v>
      </c>
      <c r="G32" s="70"/>
      <c r="H32" s="73" t="s">
        <v>566</v>
      </c>
      <c r="J32" s="61" t="e">
        <f>IF(VLOOKUP($A32,'[1]2. Child Protection'!$B$8:$BG$226,'[1]2. Child Protection'!T$1,FALSE)=C32,"",VLOOKUP($A32,'[1]2. Child Protection'!$B$8:$BG$226,'[1]2. Child Protection'!T$1,FALSE)-C32)</f>
        <v>#VALUE!</v>
      </c>
      <c r="K32" s="61" t="str">
        <f>IF(VLOOKUP($A32,'[1]2. Child Protection'!$B$8:$BG$226,'[1]2. Child Protection'!U$1,FALSE)=D32,"",VLOOKUP($A32,'[1]2. Child Protection'!$B$8:$BG$226,'[1]2. Child Protection'!U$1,FALSE))</f>
        <v/>
      </c>
      <c r="L32" s="74" t="e">
        <f>IF(VLOOKUP($A32,'[1]2. Child Protection'!$B$8:$BG$226,'[1]2. Child Protection'!V$1,FALSE)=#REF!,"",VLOOKUP($A32,'[1]2. Child Protection'!$B$8:$BG$226,'[1]2. Child Protection'!V$1,FALSE)-#REF!)</f>
        <v>#REF!</v>
      </c>
      <c r="M32" s="74" t="e">
        <f>IF(VLOOKUP($A32,'[1]2. Child Protection'!$B$8:$BG$226,'[1]2. Child Protection'!W$1,FALSE)=#REF!,"",VLOOKUP($A32,'[1]2. Child Protection'!$B$8:$BG$226,'[1]2. Child Protection'!W$1,FALSE))</f>
        <v>#REF!</v>
      </c>
      <c r="N32" s="74" t="e">
        <f>IF(VLOOKUP($A32,'[1]2. Child Protection'!$B$8:$BG$226,'[1]2. Child Protection'!X$1,FALSE)=E32,"",VLOOKUP($A32,'[1]2. Child Protection'!$B$8:$BG$226,'[1]2. Child Protection'!X$1,FALSE)-E32)</f>
        <v>#VALUE!</v>
      </c>
      <c r="O32" s="74" t="e">
        <f>IF(VLOOKUP($A32,'[1]2. Child Protection'!$B$8:$BG$226,'[1]2. Child Protection'!Y$1,FALSE)=#REF!,"",VLOOKUP($A32,'[1]2. Child Protection'!$B$8:$BG$226,'[1]2. Child Protection'!Y$1,FALSE))</f>
        <v>#REF!</v>
      </c>
      <c r="P32" s="74" t="e">
        <f>IF(VLOOKUP($A32,'[1]2. Child Protection'!$B$8:$BG$226,'[1]2. Child Protection'!Z$1,FALSE)=F32,"",VLOOKUP($A32,'[1]2. Child Protection'!$B$8:$BG$226,'[1]2. Child Protection'!Z$1,FALSE)-F32)</f>
        <v>#VALUE!</v>
      </c>
      <c r="Q32" s="74" t="str">
        <f>IF(VLOOKUP($A32,'[1]2. Child Protection'!$B$8:$BG$226,'[1]2. Child Protection'!AA$1,FALSE)=G32,"",VLOOKUP($A32,'[1]2. Child Protection'!$B$8:$BG$226,'[1]2. Child Protection'!AA$1,FALSE))</f>
        <v/>
      </c>
      <c r="R32" s="61" t="str">
        <f>IF(VLOOKUP($A32,'[1]2. Child Protection'!$B$8:$BG$226,'[1]2. Child Protection'!AB$1,FALSE)=H32,"",VLOOKUP($A32,'[1]2. Child Protection'!$B$8:$BG$226,'[1]2. Child Protection'!AB$1,FALSE))</f>
        <v>EDSA 2016</v>
      </c>
    </row>
    <row r="33" spans="1:18" x14ac:dyDescent="0.25">
      <c r="A33" s="61" t="s">
        <v>53</v>
      </c>
      <c r="B33" s="61" t="s">
        <v>359</v>
      </c>
      <c r="C33" s="74">
        <v>135.71060064182717</v>
      </c>
      <c r="D33" s="61" t="s">
        <v>28</v>
      </c>
      <c r="E33" s="69">
        <v>2020</v>
      </c>
      <c r="F33" s="71" t="s">
        <v>562</v>
      </c>
      <c r="G33" s="72" t="s">
        <v>563</v>
      </c>
      <c r="H33" s="73" t="s">
        <v>567</v>
      </c>
      <c r="J33" s="61">
        <f>IF(VLOOKUP($A33,'[1]2. Child Protection'!$B$8:$BG$226,'[1]2. Child Protection'!T$1,FALSE)=C33,"",VLOOKUP($A33,'[1]2. Child Protection'!$B$8:$BG$226,'[1]2. Child Protection'!T$1,FALSE)-C33)</f>
        <v>-37.610600641827176</v>
      </c>
      <c r="K33" s="61" t="str">
        <f>IF(VLOOKUP($A33,'[1]2. Child Protection'!$B$8:$BG$226,'[1]2. Child Protection'!U$1,FALSE)=D33,"",VLOOKUP($A33,'[1]2. Child Protection'!$B$8:$BG$226,'[1]2. Child Protection'!U$1,FALSE))</f>
        <v>x</v>
      </c>
      <c r="L33" s="74" t="e">
        <f>IF(VLOOKUP($A33,'[1]2. Child Protection'!$B$8:$BG$226,'[1]2. Child Protection'!V$1,FALSE)=#REF!,"",VLOOKUP($A33,'[1]2. Child Protection'!$B$8:$BG$226,'[1]2. Child Protection'!V$1,FALSE)-#REF!)</f>
        <v>#REF!</v>
      </c>
      <c r="M33" s="74" t="e">
        <f>IF(VLOOKUP($A33,'[1]2. Child Protection'!$B$8:$BG$226,'[1]2. Child Protection'!W$1,FALSE)=#REF!,"",VLOOKUP($A33,'[1]2. Child Protection'!$B$8:$BG$226,'[1]2. Child Protection'!W$1,FALSE))</f>
        <v>#REF!</v>
      </c>
      <c r="N33" s="74">
        <f>IF(VLOOKUP($A33,'[1]2. Child Protection'!$B$8:$BG$226,'[1]2. Child Protection'!X$1,FALSE)=E33,"",VLOOKUP($A33,'[1]2. Child Protection'!$B$8:$BG$226,'[1]2. Child Protection'!X$1,FALSE)-E33)</f>
        <v>-1920.3</v>
      </c>
      <c r="O33" s="74" t="e">
        <f>IF(VLOOKUP($A33,'[1]2. Child Protection'!$B$8:$BG$226,'[1]2. Child Protection'!Y$1,FALSE)=#REF!,"",VLOOKUP($A33,'[1]2. Child Protection'!$B$8:$BG$226,'[1]2. Child Protection'!Y$1,FALSE))</f>
        <v>#REF!</v>
      </c>
      <c r="P33" s="74" t="e">
        <f>IF(VLOOKUP($A33,'[1]2. Child Protection'!$B$8:$BG$226,'[1]2. Child Protection'!Z$1,FALSE)=F33,"",VLOOKUP($A33,'[1]2. Child Protection'!$B$8:$BG$226,'[1]2. Child Protection'!Z$1,FALSE)-F33)</f>
        <v>#VALUE!</v>
      </c>
      <c r="Q33" s="74" t="str">
        <f>IF(VLOOKUP($A33,'[1]2. Child Protection'!$B$8:$BG$226,'[1]2. Child Protection'!AA$1,FALSE)=G33,"",VLOOKUP($A33,'[1]2. Child Protection'!$B$8:$BG$226,'[1]2. Child Protection'!AA$1,FALSE))</f>
        <v>x</v>
      </c>
      <c r="R33" s="61" t="str">
        <f>IF(VLOOKUP($A33,'[1]2. Child Protection'!$B$8:$BG$226,'[1]2. Child Protection'!AB$1,FALSE)=H33,"",VLOOKUP($A33,'[1]2. Child Protection'!$B$8:$BG$226,'[1]2. Child Protection'!AB$1,FALSE))</f>
        <v>MICS 2006</v>
      </c>
    </row>
    <row r="34" spans="1:18" x14ac:dyDescent="0.25">
      <c r="A34" s="61" t="s">
        <v>55</v>
      </c>
      <c r="B34" s="61" t="s">
        <v>360</v>
      </c>
      <c r="C34" s="74">
        <v>214.30805944531608</v>
      </c>
      <c r="D34" s="61" t="s">
        <v>12</v>
      </c>
      <c r="E34" s="69">
        <v>2012</v>
      </c>
      <c r="F34" s="71" t="s">
        <v>545</v>
      </c>
      <c r="G34" s="72"/>
      <c r="H34" s="73" t="s">
        <v>568</v>
      </c>
      <c r="J34" s="61">
        <f>IF(VLOOKUP($A34,'[1]2. Child Protection'!$B$8:$BG$226,'[1]2. Child Protection'!T$1,FALSE)=C34,"",VLOOKUP($A34,'[1]2. Child Protection'!$B$8:$BG$226,'[1]2. Child Protection'!T$1,FALSE)-C34)</f>
        <v>-135.30805944531608</v>
      </c>
      <c r="K34" s="61" t="str">
        <f>IF(VLOOKUP($A34,'[1]2. Child Protection'!$B$8:$BG$226,'[1]2. Child Protection'!U$1,FALSE)=D34,"",VLOOKUP($A34,'[1]2. Child Protection'!$B$8:$BG$226,'[1]2. Child Protection'!U$1,FALSE))</f>
        <v>y</v>
      </c>
      <c r="L34" s="74" t="e">
        <f>IF(VLOOKUP($A34,'[1]2. Child Protection'!$B$8:$BG$226,'[1]2. Child Protection'!V$1,FALSE)=#REF!,"",VLOOKUP($A34,'[1]2. Child Protection'!$B$8:$BG$226,'[1]2. Child Protection'!V$1,FALSE)-#REF!)</f>
        <v>#REF!</v>
      </c>
      <c r="M34" s="74" t="e">
        <f>IF(VLOOKUP($A34,'[1]2. Child Protection'!$B$8:$BG$226,'[1]2. Child Protection'!W$1,FALSE)=#REF!,"",VLOOKUP($A34,'[1]2. Child Protection'!$B$8:$BG$226,'[1]2. Child Protection'!W$1,FALSE))</f>
        <v>#REF!</v>
      </c>
      <c r="N34" s="74">
        <f>IF(VLOOKUP($A34,'[1]2. Child Protection'!$B$8:$BG$226,'[1]2. Child Protection'!X$1,FALSE)=E34,"",VLOOKUP($A34,'[1]2. Child Protection'!$B$8:$BG$226,'[1]2. Child Protection'!X$1,FALSE)-E34)</f>
        <v>-1925.3</v>
      </c>
      <c r="O34" s="74" t="e">
        <f>IF(VLOOKUP($A34,'[1]2. Child Protection'!$B$8:$BG$226,'[1]2. Child Protection'!Y$1,FALSE)=#REF!,"",VLOOKUP($A34,'[1]2. Child Protection'!$B$8:$BG$226,'[1]2. Child Protection'!Y$1,FALSE))</f>
        <v>#REF!</v>
      </c>
      <c r="P34" s="74" t="e">
        <f>IF(VLOOKUP($A34,'[1]2. Child Protection'!$B$8:$BG$226,'[1]2. Child Protection'!Z$1,FALSE)=F34,"",VLOOKUP($A34,'[1]2. Child Protection'!$B$8:$BG$226,'[1]2. Child Protection'!Z$1,FALSE)-F34)</f>
        <v>#VALUE!</v>
      </c>
      <c r="Q34" s="74" t="str">
        <f>IF(VLOOKUP($A34,'[1]2. Child Protection'!$B$8:$BG$226,'[1]2. Child Protection'!AA$1,FALSE)=G34,"",VLOOKUP($A34,'[1]2. Child Protection'!$B$8:$BG$226,'[1]2. Child Protection'!AA$1,FALSE))</f>
        <v>y</v>
      </c>
      <c r="R34" s="61" t="str">
        <f>IF(VLOOKUP($A34,'[1]2. Child Protection'!$B$8:$BG$226,'[1]2. Child Protection'!AB$1,FALSE)=H34,"",VLOOKUP($A34,'[1]2. Child Protection'!$B$8:$BG$226,'[1]2. Child Protection'!AB$1,FALSE))</f>
        <v>Demographic Survey 2017</v>
      </c>
    </row>
    <row r="35" spans="1:18" x14ac:dyDescent="0.25">
      <c r="A35" s="61" t="s">
        <v>57</v>
      </c>
      <c r="B35" s="61" t="s">
        <v>361</v>
      </c>
      <c r="C35" s="96">
        <v>62.700751195035167</v>
      </c>
      <c r="D35" s="61" t="s">
        <v>12</v>
      </c>
      <c r="E35" s="69">
        <v>2010</v>
      </c>
      <c r="F35" s="71" t="s">
        <v>545</v>
      </c>
      <c r="G35" s="72"/>
      <c r="H35" s="73" t="s">
        <v>569</v>
      </c>
      <c r="J35" s="61" t="e">
        <f>IF(VLOOKUP($A35,'[1]2. Child Protection'!$B$8:$BG$226,'[1]2. Child Protection'!T$1,FALSE)=C35,"",VLOOKUP($A35,'[1]2. Child Protection'!$B$8:$BG$226,'[1]2. Child Protection'!T$1,FALSE)-C35)</f>
        <v>#VALUE!</v>
      </c>
      <c r="K35" s="61" t="str">
        <f>IF(VLOOKUP($A35,'[1]2. Child Protection'!$B$8:$BG$226,'[1]2. Child Protection'!U$1,FALSE)=D35,"",VLOOKUP($A35,'[1]2. Child Protection'!$B$8:$BG$226,'[1]2. Child Protection'!U$1,FALSE))</f>
        <v/>
      </c>
      <c r="L35" s="74" t="e">
        <f>IF(VLOOKUP($A35,'[1]2. Child Protection'!$B$8:$BG$226,'[1]2. Child Protection'!V$1,FALSE)=#REF!,"",VLOOKUP($A35,'[1]2. Child Protection'!$B$8:$BG$226,'[1]2. Child Protection'!V$1,FALSE)-#REF!)</f>
        <v>#REF!</v>
      </c>
      <c r="M35" s="74" t="e">
        <f>IF(VLOOKUP($A35,'[1]2. Child Protection'!$B$8:$BG$226,'[1]2. Child Protection'!W$1,FALSE)=#REF!,"",VLOOKUP($A35,'[1]2. Child Protection'!$B$8:$BG$226,'[1]2. Child Protection'!W$1,FALSE))</f>
        <v>#REF!</v>
      </c>
      <c r="N35" s="74" t="e">
        <f>IF(VLOOKUP($A35,'[1]2. Child Protection'!$B$8:$BG$226,'[1]2. Child Protection'!X$1,FALSE)=E35,"",VLOOKUP($A35,'[1]2. Child Protection'!$B$8:$BG$226,'[1]2. Child Protection'!X$1,FALSE)-E35)</f>
        <v>#VALUE!</v>
      </c>
      <c r="O35" s="74" t="e">
        <f>IF(VLOOKUP($A35,'[1]2. Child Protection'!$B$8:$BG$226,'[1]2. Child Protection'!Y$1,FALSE)=#REF!,"",VLOOKUP($A35,'[1]2. Child Protection'!$B$8:$BG$226,'[1]2. Child Protection'!Y$1,FALSE))</f>
        <v>#REF!</v>
      </c>
      <c r="P35" s="74" t="e">
        <f>IF(VLOOKUP($A35,'[1]2. Child Protection'!$B$8:$BG$226,'[1]2. Child Protection'!Z$1,FALSE)=F35,"",VLOOKUP($A35,'[1]2. Child Protection'!$B$8:$BG$226,'[1]2. Child Protection'!Z$1,FALSE)-F35)</f>
        <v>#VALUE!</v>
      </c>
      <c r="Q35" s="74" t="str">
        <f>IF(VLOOKUP($A35,'[1]2. Child Protection'!$B$8:$BG$226,'[1]2. Child Protection'!AA$1,FALSE)=G35,"",VLOOKUP($A35,'[1]2. Child Protection'!$B$8:$BG$226,'[1]2. Child Protection'!AA$1,FALSE))</f>
        <v/>
      </c>
      <c r="R35" s="61" t="str">
        <f>IF(VLOOKUP($A35,'[1]2. Child Protection'!$B$8:$BG$226,'[1]2. Child Protection'!AB$1,FALSE)=H35,"",VLOOKUP($A35,'[1]2. Child Protection'!$B$8:$BG$226,'[1]2. Child Protection'!AB$1,FALSE))</f>
        <v>Estatísticas do Registro Civil</v>
      </c>
    </row>
    <row r="36" spans="1:18" x14ac:dyDescent="0.25">
      <c r="A36" s="61" t="s">
        <v>64</v>
      </c>
      <c r="B36" s="61" t="s">
        <v>362</v>
      </c>
      <c r="C36" s="96">
        <v>11.566961026032075</v>
      </c>
      <c r="D36" s="61" t="s">
        <v>28</v>
      </c>
      <c r="E36" s="69">
        <v>2021</v>
      </c>
      <c r="F36" s="69" t="s">
        <v>558</v>
      </c>
      <c r="G36" s="72" t="s">
        <v>559</v>
      </c>
      <c r="H36" s="73" t="s">
        <v>570</v>
      </c>
      <c r="J36" s="61" t="e">
        <f>IF(VLOOKUP($A36,'[1]2. Child Protection'!$B$8:$BG$226,'[1]2. Child Protection'!T$1,FALSE)=C36,"",VLOOKUP($A36,'[1]2. Child Protection'!$B$8:$BG$226,'[1]2. Child Protection'!T$1,FALSE)-C36)</f>
        <v>#VALUE!</v>
      </c>
      <c r="K36" s="61">
        <f>IF(VLOOKUP($A36,'[1]2. Child Protection'!$B$8:$BG$226,'[1]2. Child Protection'!U$1,FALSE)=D36,"",VLOOKUP($A36,'[1]2. Child Protection'!$B$8:$BG$226,'[1]2. Child Protection'!U$1,FALSE))</f>
        <v>0</v>
      </c>
      <c r="L36" s="74" t="e">
        <f>IF(VLOOKUP($A36,'[1]2. Child Protection'!$B$8:$BG$226,'[1]2. Child Protection'!V$1,FALSE)=#REF!,"",VLOOKUP($A36,'[1]2. Child Protection'!$B$8:$BG$226,'[1]2. Child Protection'!V$1,FALSE)-#REF!)</f>
        <v>#REF!</v>
      </c>
      <c r="M36" s="74" t="e">
        <f>IF(VLOOKUP($A36,'[1]2. Child Protection'!$B$8:$BG$226,'[1]2. Child Protection'!W$1,FALSE)=#REF!,"",VLOOKUP($A36,'[1]2. Child Protection'!$B$8:$BG$226,'[1]2. Child Protection'!W$1,FALSE))</f>
        <v>#REF!</v>
      </c>
      <c r="N36" s="74" t="e">
        <f>IF(VLOOKUP($A36,'[1]2. Child Protection'!$B$8:$BG$226,'[1]2. Child Protection'!X$1,FALSE)=E36,"",VLOOKUP($A36,'[1]2. Child Protection'!$B$8:$BG$226,'[1]2. Child Protection'!X$1,FALSE)-E36)</f>
        <v>#VALUE!</v>
      </c>
      <c r="O36" s="74" t="e">
        <f>IF(VLOOKUP($A36,'[1]2. Child Protection'!$B$8:$BG$226,'[1]2. Child Protection'!Y$1,FALSE)=#REF!,"",VLOOKUP($A36,'[1]2. Child Protection'!$B$8:$BG$226,'[1]2. Child Protection'!Y$1,FALSE))</f>
        <v>#REF!</v>
      </c>
      <c r="P36" s="74" t="e">
        <f>IF(VLOOKUP($A36,'[1]2. Child Protection'!$B$8:$BG$226,'[1]2. Child Protection'!Z$1,FALSE)=F36,"",VLOOKUP($A36,'[1]2. Child Protection'!$B$8:$BG$226,'[1]2. Child Protection'!Z$1,FALSE)-F36)</f>
        <v>#VALUE!</v>
      </c>
      <c r="Q36" s="74">
        <f>IF(VLOOKUP($A36,'[1]2. Child Protection'!$B$8:$BG$226,'[1]2. Child Protection'!AA$1,FALSE)=G36,"",VLOOKUP($A36,'[1]2. Child Protection'!$B$8:$BG$226,'[1]2. Child Protection'!AA$1,FALSE))</f>
        <v>0</v>
      </c>
      <c r="R36" s="61">
        <f>IF(VLOOKUP($A36,'[1]2. Child Protection'!$B$8:$BG$226,'[1]2. Child Protection'!AB$1,FALSE)=H36,"",VLOOKUP($A36,'[1]2. Child Protection'!$B$8:$BG$226,'[1]2. Child Protection'!AB$1,FALSE))</f>
        <v>0</v>
      </c>
    </row>
    <row r="37" spans="1:18" x14ac:dyDescent="0.25">
      <c r="A37" s="61" t="s">
        <v>67</v>
      </c>
      <c r="B37" s="61" t="s">
        <v>363</v>
      </c>
      <c r="C37" s="96" t="s">
        <v>12</v>
      </c>
      <c r="D37" s="61" t="s">
        <v>12</v>
      </c>
      <c r="E37" s="69" t="s">
        <v>12</v>
      </c>
      <c r="F37" s="71" t="s">
        <v>12</v>
      </c>
      <c r="G37" s="72" t="s">
        <v>12</v>
      </c>
      <c r="H37" s="73" t="s">
        <v>12</v>
      </c>
      <c r="J37" s="61" t="e">
        <f>IF(VLOOKUP($A37,'[1]2. Child Protection'!$B$8:$BG$226,'[1]2. Child Protection'!T$1,FALSE)=C37,"",VLOOKUP($A37,'[1]2. Child Protection'!$B$8:$BG$226,'[1]2. Child Protection'!T$1,FALSE)-C37)</f>
        <v>#VALUE!</v>
      </c>
      <c r="K37" s="61" t="str">
        <f>IF(VLOOKUP($A37,'[1]2. Child Protection'!$B$8:$BG$226,'[1]2. Child Protection'!U$1,FALSE)=D37,"",VLOOKUP($A37,'[1]2. Child Protection'!$B$8:$BG$226,'[1]2. Child Protection'!U$1,FALSE))</f>
        <v/>
      </c>
      <c r="L37" s="74" t="e">
        <f>IF(VLOOKUP($A37,'[1]2. Child Protection'!$B$8:$BG$226,'[1]2. Child Protection'!V$1,FALSE)=#REF!,"",VLOOKUP($A37,'[1]2. Child Protection'!$B$8:$BG$226,'[1]2. Child Protection'!V$1,FALSE)-#REF!)</f>
        <v>#REF!</v>
      </c>
      <c r="M37" s="74" t="e">
        <f>IF(VLOOKUP($A37,'[1]2. Child Protection'!$B$8:$BG$226,'[1]2. Child Protection'!W$1,FALSE)=#REF!,"",VLOOKUP($A37,'[1]2. Child Protection'!$B$8:$BG$226,'[1]2. Child Protection'!W$1,FALSE))</f>
        <v>#REF!</v>
      </c>
      <c r="N37" s="74" t="e">
        <f>IF(VLOOKUP($A37,'[1]2. Child Protection'!$B$8:$BG$226,'[1]2. Child Protection'!X$1,FALSE)=E37,"",VLOOKUP($A37,'[1]2. Child Protection'!$B$8:$BG$226,'[1]2. Child Protection'!X$1,FALSE)-E37)</f>
        <v>#VALUE!</v>
      </c>
      <c r="O37" s="74" t="e">
        <f>IF(VLOOKUP($A37,'[1]2. Child Protection'!$B$8:$BG$226,'[1]2. Child Protection'!Y$1,FALSE)=#REF!,"",VLOOKUP($A37,'[1]2. Child Protection'!$B$8:$BG$226,'[1]2. Child Protection'!Y$1,FALSE))</f>
        <v>#REF!</v>
      </c>
      <c r="P37" s="74" t="e">
        <f>IF(VLOOKUP($A37,'[1]2. Child Protection'!$B$8:$BG$226,'[1]2. Child Protection'!Z$1,FALSE)=F37,"",VLOOKUP($A37,'[1]2. Child Protection'!$B$8:$BG$226,'[1]2. Child Protection'!Z$1,FALSE)-F37)</f>
        <v>#VALUE!</v>
      </c>
      <c r="Q37" s="74" t="str">
        <f>IF(VLOOKUP($A37,'[1]2. Child Protection'!$B$8:$BG$226,'[1]2. Child Protection'!AA$1,FALSE)=G37,"",VLOOKUP($A37,'[1]2. Child Protection'!$B$8:$BG$226,'[1]2. Child Protection'!AA$1,FALSE))</f>
        <v/>
      </c>
      <c r="R37" s="61" t="str">
        <f>IF(VLOOKUP($A37,'[1]2. Child Protection'!$B$8:$BG$226,'[1]2. Child Protection'!AB$1,FALSE)=H37,"",VLOOKUP($A37,'[1]2. Child Protection'!$B$8:$BG$226,'[1]2. Child Protection'!AB$1,FALSE))</f>
        <v>Vital registration, Immigration and National Registration Department 2020</v>
      </c>
    </row>
    <row r="38" spans="1:18" x14ac:dyDescent="0.25">
      <c r="A38" s="61" t="s">
        <v>59</v>
      </c>
      <c r="B38" s="61" t="s">
        <v>364</v>
      </c>
      <c r="C38" s="96">
        <v>192.46815100562347</v>
      </c>
      <c r="D38" s="61" t="s">
        <v>12</v>
      </c>
      <c r="E38" s="69">
        <v>2020</v>
      </c>
      <c r="F38" s="71" t="s">
        <v>545</v>
      </c>
      <c r="G38" s="72"/>
      <c r="H38" s="73" t="s">
        <v>571</v>
      </c>
      <c r="J38" s="61" t="e">
        <f>IF(VLOOKUP($A38,'[1]2. Child Protection'!$B$8:$BG$226,'[1]2. Child Protection'!T$1,FALSE)=C38,"",VLOOKUP($A38,'[1]2. Child Protection'!$B$8:$BG$226,'[1]2. Child Protection'!T$1,FALSE)-C38)</f>
        <v>#VALUE!</v>
      </c>
      <c r="K38" s="61" t="str">
        <f>IF(VLOOKUP($A38,'[1]2. Child Protection'!$B$8:$BG$226,'[1]2. Child Protection'!U$1,FALSE)=D38,"",VLOOKUP($A38,'[1]2. Child Protection'!$B$8:$BG$226,'[1]2. Child Protection'!U$1,FALSE))</f>
        <v/>
      </c>
      <c r="L38" s="74" t="e">
        <f>IF(VLOOKUP($A38,'[1]2. Child Protection'!$B$8:$BG$226,'[1]2. Child Protection'!V$1,FALSE)=#REF!,"",VLOOKUP($A38,'[1]2. Child Protection'!$B$8:$BG$226,'[1]2. Child Protection'!V$1,FALSE)-#REF!)</f>
        <v>#REF!</v>
      </c>
      <c r="M38" s="74" t="e">
        <f>IF(VLOOKUP($A38,'[1]2. Child Protection'!$B$8:$BG$226,'[1]2. Child Protection'!W$1,FALSE)=#REF!,"",VLOOKUP($A38,'[1]2. Child Protection'!$B$8:$BG$226,'[1]2. Child Protection'!W$1,FALSE))</f>
        <v>#REF!</v>
      </c>
      <c r="N38" s="74">
        <f>IF(VLOOKUP($A38,'[1]2. Child Protection'!$B$8:$BG$226,'[1]2. Child Protection'!X$1,FALSE)=E38,"",VLOOKUP($A38,'[1]2. Child Protection'!$B$8:$BG$226,'[1]2. Child Protection'!X$1,FALSE)-E38)</f>
        <v>-1920</v>
      </c>
      <c r="O38" s="74" t="e">
        <f>IF(VLOOKUP($A38,'[1]2. Child Protection'!$B$8:$BG$226,'[1]2. Child Protection'!Y$1,FALSE)=#REF!,"",VLOOKUP($A38,'[1]2. Child Protection'!$B$8:$BG$226,'[1]2. Child Protection'!Y$1,FALSE))</f>
        <v>#REF!</v>
      </c>
      <c r="P38" s="74" t="e">
        <f>IF(VLOOKUP($A38,'[1]2. Child Protection'!$B$8:$BG$226,'[1]2. Child Protection'!Z$1,FALSE)=F38,"",VLOOKUP($A38,'[1]2. Child Protection'!$B$8:$BG$226,'[1]2. Child Protection'!Z$1,FALSE)-F38)</f>
        <v>#VALUE!</v>
      </c>
      <c r="Q38" s="74" t="str">
        <f>IF(VLOOKUP($A38,'[1]2. Child Protection'!$B$8:$BG$226,'[1]2. Child Protection'!AA$1,FALSE)=G38,"",VLOOKUP($A38,'[1]2. Child Protection'!$B$8:$BG$226,'[1]2. Child Protection'!AA$1,FALSE))</f>
        <v>v</v>
      </c>
      <c r="R38" s="61" t="str">
        <f>IF(VLOOKUP($A38,'[1]2. Child Protection'!$B$8:$BG$226,'[1]2. Child Protection'!AB$1,FALSE)=H38,"",VLOOKUP($A38,'[1]2. Child Protection'!$B$8:$BG$226,'[1]2. Child Protection'!AB$1,FALSE))</f>
        <v>UNSD Population and Vital Statistics Report, January 2021, latest update on 4 Jan 2022</v>
      </c>
    </row>
    <row r="39" spans="1:18" x14ac:dyDescent="0.25">
      <c r="A39" s="61" t="s">
        <v>60</v>
      </c>
      <c r="B39" s="61" t="s">
        <v>365</v>
      </c>
      <c r="C39" s="74">
        <v>33.083773699423354</v>
      </c>
      <c r="D39" s="61" t="s">
        <v>12</v>
      </c>
      <c r="E39" s="69">
        <v>2013</v>
      </c>
      <c r="F39" s="71" t="s">
        <v>545</v>
      </c>
      <c r="G39" s="72"/>
      <c r="H39" s="73" t="s">
        <v>572</v>
      </c>
      <c r="J39" s="61">
        <f>IF(VLOOKUP($A39,'[1]2. Child Protection'!$B$8:$BG$226,'[1]2. Child Protection'!T$1,FALSE)=C39,"",VLOOKUP($A39,'[1]2. Child Protection'!$B$8:$BG$226,'[1]2. Child Protection'!T$1,FALSE)-C39)</f>
        <v>40.016226300576641</v>
      </c>
      <c r="K39" s="61" t="str">
        <f>IF(VLOOKUP($A39,'[1]2. Child Protection'!$B$8:$BG$226,'[1]2. Child Protection'!U$1,FALSE)=D39,"",VLOOKUP($A39,'[1]2. Child Protection'!$B$8:$BG$226,'[1]2. Child Protection'!U$1,FALSE))</f>
        <v>x</v>
      </c>
      <c r="L39" s="74" t="e">
        <f>IF(VLOOKUP($A39,'[1]2. Child Protection'!$B$8:$BG$226,'[1]2. Child Protection'!V$1,FALSE)=#REF!,"",VLOOKUP($A39,'[1]2. Child Protection'!$B$8:$BG$226,'[1]2. Child Protection'!V$1,FALSE)-#REF!)</f>
        <v>#REF!</v>
      </c>
      <c r="M39" s="74" t="e">
        <f>IF(VLOOKUP($A39,'[1]2. Child Protection'!$B$8:$BG$226,'[1]2. Child Protection'!W$1,FALSE)=#REF!,"",VLOOKUP($A39,'[1]2. Child Protection'!$B$8:$BG$226,'[1]2. Child Protection'!W$1,FALSE))</f>
        <v>#REF!</v>
      </c>
      <c r="N39" s="74">
        <f>IF(VLOOKUP($A39,'[1]2. Child Protection'!$B$8:$BG$226,'[1]2. Child Protection'!X$1,FALSE)=E39,"",VLOOKUP($A39,'[1]2. Child Protection'!$B$8:$BG$226,'[1]2. Child Protection'!X$1,FALSE)-E39)</f>
        <v>-1936</v>
      </c>
      <c r="O39" s="74" t="e">
        <f>IF(VLOOKUP($A39,'[1]2. Child Protection'!$B$8:$BG$226,'[1]2. Child Protection'!Y$1,FALSE)=#REF!,"",VLOOKUP($A39,'[1]2. Child Protection'!$B$8:$BG$226,'[1]2. Child Protection'!Y$1,FALSE))</f>
        <v>#REF!</v>
      </c>
      <c r="P39" s="74" t="e">
        <f>IF(VLOOKUP($A39,'[1]2. Child Protection'!$B$8:$BG$226,'[1]2. Child Protection'!Z$1,FALSE)=F39,"",VLOOKUP($A39,'[1]2. Child Protection'!$B$8:$BG$226,'[1]2. Child Protection'!Z$1,FALSE)-F39)</f>
        <v>#VALUE!</v>
      </c>
      <c r="Q39" s="74" t="str">
        <f>IF(VLOOKUP($A39,'[1]2. Child Protection'!$B$8:$BG$226,'[1]2. Child Protection'!AA$1,FALSE)=G39,"",VLOOKUP($A39,'[1]2. Child Protection'!$B$8:$BG$226,'[1]2. Child Protection'!AA$1,FALSE))</f>
        <v>x</v>
      </c>
      <c r="R39" s="61" t="str">
        <f>IF(VLOOKUP($A39,'[1]2. Child Protection'!$B$8:$BG$226,'[1]2. Child Protection'!AB$1,FALSE)=H39,"",VLOOKUP($A39,'[1]2. Child Protection'!$B$8:$BG$226,'[1]2. Child Protection'!AB$1,FALSE))</f>
        <v>DHS 2010</v>
      </c>
    </row>
    <row r="40" spans="1:18" x14ac:dyDescent="0.25">
      <c r="A40" s="61" t="s">
        <v>62</v>
      </c>
      <c r="B40" s="61" t="s">
        <v>366</v>
      </c>
      <c r="C40" s="74">
        <v>118.09264967387601</v>
      </c>
      <c r="D40" s="61" t="s">
        <v>12</v>
      </c>
      <c r="E40" s="69">
        <v>2011</v>
      </c>
      <c r="F40" s="71" t="s">
        <v>545</v>
      </c>
      <c r="G40" s="72"/>
      <c r="H40" s="73" t="s">
        <v>572</v>
      </c>
      <c r="J40" s="61">
        <f>IF(VLOOKUP($A40,'[1]2. Child Protection'!$B$8:$BG$226,'[1]2. Child Protection'!T$1,FALSE)=C40,"",VLOOKUP($A40,'[1]2. Child Protection'!$B$8:$BG$226,'[1]2. Child Protection'!T$1,FALSE)-C40)</f>
        <v>-45.392649673876008</v>
      </c>
      <c r="K40" s="61" t="str">
        <f>IF(VLOOKUP($A40,'[1]2. Child Protection'!$B$8:$BG$226,'[1]2. Child Protection'!U$1,FALSE)=D40,"",VLOOKUP($A40,'[1]2. Child Protection'!$B$8:$BG$226,'[1]2. Child Protection'!U$1,FALSE))</f>
        <v/>
      </c>
      <c r="L40" s="74" t="e">
        <f>IF(VLOOKUP($A40,'[1]2. Child Protection'!$B$8:$BG$226,'[1]2. Child Protection'!V$1,FALSE)=#REF!,"",VLOOKUP($A40,'[1]2. Child Protection'!$B$8:$BG$226,'[1]2. Child Protection'!V$1,FALSE)-#REF!)</f>
        <v>#REF!</v>
      </c>
      <c r="M40" s="74" t="e">
        <f>IF(VLOOKUP($A40,'[1]2. Child Protection'!$B$8:$BG$226,'[1]2. Child Protection'!W$1,FALSE)=#REF!,"",VLOOKUP($A40,'[1]2. Child Protection'!$B$8:$BG$226,'[1]2. Child Protection'!W$1,FALSE))</f>
        <v>#REF!</v>
      </c>
      <c r="N40" s="74">
        <f>IF(VLOOKUP($A40,'[1]2. Child Protection'!$B$8:$BG$226,'[1]2. Child Protection'!X$1,FALSE)=E40,"",VLOOKUP($A40,'[1]2. Child Protection'!$B$8:$BG$226,'[1]2. Child Protection'!X$1,FALSE)-E40)</f>
        <v>-1927.3</v>
      </c>
      <c r="O40" s="74" t="e">
        <f>IF(VLOOKUP($A40,'[1]2. Child Protection'!$B$8:$BG$226,'[1]2. Child Protection'!Y$1,FALSE)=#REF!,"",VLOOKUP($A40,'[1]2. Child Protection'!$B$8:$BG$226,'[1]2. Child Protection'!Y$1,FALSE))</f>
        <v>#REF!</v>
      </c>
      <c r="P40" s="74" t="e">
        <f>IF(VLOOKUP($A40,'[1]2. Child Protection'!$B$8:$BG$226,'[1]2. Child Protection'!Z$1,FALSE)=F40,"",VLOOKUP($A40,'[1]2. Child Protection'!$B$8:$BG$226,'[1]2. Child Protection'!Z$1,FALSE)-F40)</f>
        <v>#VALUE!</v>
      </c>
      <c r="Q40" s="74" t="str">
        <f>IF(VLOOKUP($A40,'[1]2. Child Protection'!$B$8:$BG$226,'[1]2. Child Protection'!AA$1,FALSE)=G40,"",VLOOKUP($A40,'[1]2. Child Protection'!$B$8:$BG$226,'[1]2. Child Protection'!AA$1,FALSE))</f>
        <v/>
      </c>
      <c r="R40" s="61" t="str">
        <f>IF(VLOOKUP($A40,'[1]2. Child Protection'!$B$8:$BG$226,'[1]2. Child Protection'!AB$1,FALSE)=H40,"",VLOOKUP($A40,'[1]2. Child Protection'!$B$8:$BG$226,'[1]2. Child Protection'!AB$1,FALSE))</f>
        <v>DHS 2016-17</v>
      </c>
    </row>
    <row r="41" spans="1:18" x14ac:dyDescent="0.25">
      <c r="A41" s="61" t="s">
        <v>65</v>
      </c>
      <c r="B41" s="61" t="s">
        <v>370</v>
      </c>
      <c r="C41" s="96">
        <v>203.91936260324437</v>
      </c>
      <c r="D41" s="61" t="s">
        <v>12</v>
      </c>
      <c r="E41" s="69">
        <v>2021</v>
      </c>
      <c r="F41" s="71" t="s">
        <v>545</v>
      </c>
      <c r="G41" s="72"/>
      <c r="H41" s="73" t="s">
        <v>573</v>
      </c>
      <c r="J41" s="61" t="e">
        <f>IF(VLOOKUP($A41,'[1]2. Child Protection'!$B$8:$BG$226,'[1]2. Child Protection'!T$1,FALSE)=C41,"",VLOOKUP($A41,'[1]2. Child Protection'!$B$8:$BG$226,'[1]2. Child Protection'!T$1,FALSE)-C41)</f>
        <v>#VALUE!</v>
      </c>
      <c r="K41" s="61" t="str">
        <f>IF(VLOOKUP($A41,'[1]2. Child Protection'!$B$8:$BG$226,'[1]2. Child Protection'!U$1,FALSE)=D41,"",VLOOKUP($A41,'[1]2. Child Protection'!$B$8:$BG$226,'[1]2. Child Protection'!U$1,FALSE))</f>
        <v/>
      </c>
      <c r="L41" s="74" t="e">
        <f>IF(VLOOKUP($A41,'[1]2. Child Protection'!$B$8:$BG$226,'[1]2. Child Protection'!V$1,FALSE)=#REF!,"",VLOOKUP($A41,'[1]2. Child Protection'!$B$8:$BG$226,'[1]2. Child Protection'!V$1,FALSE)-#REF!)</f>
        <v>#REF!</v>
      </c>
      <c r="M41" s="74" t="e">
        <f>IF(VLOOKUP($A41,'[1]2. Child Protection'!$B$8:$BG$226,'[1]2. Child Protection'!W$1,FALSE)=#REF!,"",VLOOKUP($A41,'[1]2. Child Protection'!$B$8:$BG$226,'[1]2. Child Protection'!W$1,FALSE))</f>
        <v>#REF!</v>
      </c>
      <c r="N41" s="74" t="e">
        <f>IF(VLOOKUP($A41,'[1]2. Child Protection'!$B$8:$BG$226,'[1]2. Child Protection'!X$1,FALSE)=E41,"",VLOOKUP($A41,'[1]2. Child Protection'!$B$8:$BG$226,'[1]2. Child Protection'!X$1,FALSE)-E41)</f>
        <v>#VALUE!</v>
      </c>
      <c r="O41" s="74" t="e">
        <f>IF(VLOOKUP($A41,'[1]2. Child Protection'!$B$8:$BG$226,'[1]2. Child Protection'!Y$1,FALSE)=#REF!,"",VLOOKUP($A41,'[1]2. Child Protection'!$B$8:$BG$226,'[1]2. Child Protection'!Y$1,FALSE))</f>
        <v>#REF!</v>
      </c>
      <c r="P41" s="74" t="e">
        <f>IF(VLOOKUP($A41,'[1]2. Child Protection'!$B$8:$BG$226,'[1]2. Child Protection'!Z$1,FALSE)=F41,"",VLOOKUP($A41,'[1]2. Child Protection'!$B$8:$BG$226,'[1]2. Child Protection'!Z$1,FALSE)-F41)</f>
        <v>#VALUE!</v>
      </c>
      <c r="Q41" s="74" t="str">
        <f>IF(VLOOKUP($A41,'[1]2. Child Protection'!$B$8:$BG$226,'[1]2. Child Protection'!AA$1,FALSE)=G41,"",VLOOKUP($A41,'[1]2. Child Protection'!$B$8:$BG$226,'[1]2. Child Protection'!AA$1,FALSE))</f>
        <v/>
      </c>
      <c r="R41" s="61" t="str">
        <f>IF(VLOOKUP($A41,'[1]2. Child Protection'!$B$8:$BG$226,'[1]2. Child Protection'!AB$1,FALSE)=H41,"",VLOOKUP($A41,'[1]2. Child Protection'!$B$8:$BG$226,'[1]2. Child Protection'!AB$1,FALSE))</f>
        <v>Censo 2010</v>
      </c>
    </row>
    <row r="42" spans="1:18" x14ac:dyDescent="0.25">
      <c r="A42" s="61" t="s">
        <v>68</v>
      </c>
      <c r="B42" s="61" t="s">
        <v>367</v>
      </c>
      <c r="C42" s="74">
        <v>159.73271370337577</v>
      </c>
      <c r="D42" s="61" t="s">
        <v>12</v>
      </c>
      <c r="E42" s="69">
        <v>2019</v>
      </c>
      <c r="F42" s="71" t="s">
        <v>545</v>
      </c>
      <c r="G42" s="72"/>
      <c r="H42" s="73" t="s">
        <v>574</v>
      </c>
      <c r="J42" s="61">
        <f>IF(VLOOKUP($A42,'[1]2. Child Protection'!$B$8:$BG$226,'[1]2. Child Protection'!T$1,FALSE)=C42,"",VLOOKUP($A42,'[1]2. Child Protection'!$B$8:$BG$226,'[1]2. Child Protection'!T$1,FALSE)-C42)</f>
        <v>-96.132713703375771</v>
      </c>
      <c r="K42" s="61" t="str">
        <f>IF(VLOOKUP($A42,'[1]2. Child Protection'!$B$8:$BG$226,'[1]2. Child Protection'!U$1,FALSE)=D42,"",VLOOKUP($A42,'[1]2. Child Protection'!$B$8:$BG$226,'[1]2. Child Protection'!U$1,FALSE))</f>
        <v/>
      </c>
      <c r="L42" s="74" t="e">
        <f>IF(VLOOKUP($A42,'[1]2. Child Protection'!$B$8:$BG$226,'[1]2. Child Protection'!V$1,FALSE)=#REF!,"",VLOOKUP($A42,'[1]2. Child Protection'!$B$8:$BG$226,'[1]2. Child Protection'!V$1,FALSE)-#REF!)</f>
        <v>#REF!</v>
      </c>
      <c r="M42" s="74" t="e">
        <f>IF(VLOOKUP($A42,'[1]2. Child Protection'!$B$8:$BG$226,'[1]2. Child Protection'!W$1,FALSE)=#REF!,"",VLOOKUP($A42,'[1]2. Child Protection'!$B$8:$BG$226,'[1]2. Child Protection'!W$1,FALSE))</f>
        <v>#REF!</v>
      </c>
      <c r="N42" s="74">
        <f>IF(VLOOKUP($A42,'[1]2. Child Protection'!$B$8:$BG$226,'[1]2. Child Protection'!X$1,FALSE)=E42,"",VLOOKUP($A42,'[1]2. Child Protection'!$B$8:$BG$226,'[1]2. Child Protection'!X$1,FALSE)-E42)</f>
        <v>-1945.3</v>
      </c>
      <c r="O42" s="74" t="e">
        <f>IF(VLOOKUP($A42,'[1]2. Child Protection'!$B$8:$BG$226,'[1]2. Child Protection'!Y$1,FALSE)=#REF!,"",VLOOKUP($A42,'[1]2. Child Protection'!$B$8:$BG$226,'[1]2. Child Protection'!Y$1,FALSE))</f>
        <v>#REF!</v>
      </c>
      <c r="P42" s="74" t="e">
        <f>IF(VLOOKUP($A42,'[1]2. Child Protection'!$B$8:$BG$226,'[1]2. Child Protection'!Z$1,FALSE)=F42,"",VLOOKUP($A42,'[1]2. Child Protection'!$B$8:$BG$226,'[1]2. Child Protection'!Z$1,FALSE)-F42)</f>
        <v>#VALUE!</v>
      </c>
      <c r="Q42" s="74" t="str">
        <f>IF(VLOOKUP($A42,'[1]2. Child Protection'!$B$8:$BG$226,'[1]2. Child Protection'!AA$1,FALSE)=G42,"",VLOOKUP($A42,'[1]2. Child Protection'!$B$8:$BG$226,'[1]2. Child Protection'!AA$1,FALSE))</f>
        <v/>
      </c>
      <c r="R42" s="61" t="str">
        <f>IF(VLOOKUP($A42,'[1]2. Child Protection'!$B$8:$BG$226,'[1]2. Child Protection'!AB$1,FALSE)=H42,"",VLOOKUP($A42,'[1]2. Child Protection'!$B$8:$BG$226,'[1]2. Child Protection'!AB$1,FALSE))</f>
        <v>DHS 2014</v>
      </c>
    </row>
    <row r="43" spans="1:18" x14ac:dyDescent="0.25">
      <c r="A43" s="61" t="s">
        <v>70</v>
      </c>
      <c r="B43" s="61" t="s">
        <v>368</v>
      </c>
      <c r="C43" s="74">
        <v>36.11576944613514</v>
      </c>
      <c r="D43" s="61" t="s">
        <v>12</v>
      </c>
      <c r="E43" s="69">
        <v>2011</v>
      </c>
      <c r="F43" s="71" t="s">
        <v>545</v>
      </c>
      <c r="G43" s="72"/>
      <c r="H43" s="73" t="s">
        <v>575</v>
      </c>
      <c r="J43" s="61">
        <f>IF(VLOOKUP($A43,'[1]2. Child Protection'!$B$8:$BG$226,'[1]2. Child Protection'!T$1,FALSE)=C43,"",VLOOKUP($A43,'[1]2. Child Protection'!$B$8:$BG$226,'[1]2. Child Protection'!T$1,FALSE)-C43)</f>
        <v>19.984230553864862</v>
      </c>
      <c r="K43" s="61" t="str">
        <f>IF(VLOOKUP($A43,'[1]2. Child Protection'!$B$8:$BG$226,'[1]2. Child Protection'!U$1,FALSE)=D43,"",VLOOKUP($A43,'[1]2. Child Protection'!$B$8:$BG$226,'[1]2. Child Protection'!U$1,FALSE))</f>
        <v/>
      </c>
      <c r="L43" s="74" t="e">
        <f>IF(VLOOKUP($A43,'[1]2. Child Protection'!$B$8:$BG$226,'[1]2. Child Protection'!V$1,FALSE)=#REF!,"",VLOOKUP($A43,'[1]2. Child Protection'!$B$8:$BG$226,'[1]2. Child Protection'!V$1,FALSE)-#REF!)</f>
        <v>#REF!</v>
      </c>
      <c r="M43" s="74" t="e">
        <f>IF(VLOOKUP($A43,'[1]2. Child Protection'!$B$8:$BG$226,'[1]2. Child Protection'!W$1,FALSE)=#REF!,"",VLOOKUP($A43,'[1]2. Child Protection'!$B$8:$BG$226,'[1]2. Child Protection'!W$1,FALSE))</f>
        <v>#REF!</v>
      </c>
      <c r="N43" s="74">
        <f>IF(VLOOKUP($A43,'[1]2. Child Protection'!$B$8:$BG$226,'[1]2. Child Protection'!X$1,FALSE)=E43,"",VLOOKUP($A43,'[1]2. Child Protection'!$B$8:$BG$226,'[1]2. Child Protection'!X$1,FALSE)-E43)</f>
        <v>-1948.9</v>
      </c>
      <c r="O43" s="74" t="e">
        <f>IF(VLOOKUP($A43,'[1]2. Child Protection'!$B$8:$BG$226,'[1]2. Child Protection'!Y$1,FALSE)=#REF!,"",VLOOKUP($A43,'[1]2. Child Protection'!$B$8:$BG$226,'[1]2. Child Protection'!Y$1,FALSE))</f>
        <v>#REF!</v>
      </c>
      <c r="P43" s="74" t="e">
        <f>IF(VLOOKUP($A43,'[1]2. Child Protection'!$B$8:$BG$226,'[1]2. Child Protection'!Z$1,FALSE)=F43,"",VLOOKUP($A43,'[1]2. Child Protection'!$B$8:$BG$226,'[1]2. Child Protection'!Z$1,FALSE)-F43)</f>
        <v>#VALUE!</v>
      </c>
      <c r="Q43" s="74" t="str">
        <f>IF(VLOOKUP($A43,'[1]2. Child Protection'!$B$8:$BG$226,'[1]2. Child Protection'!AA$1,FALSE)=G43,"",VLOOKUP($A43,'[1]2. Child Protection'!$B$8:$BG$226,'[1]2. Child Protection'!AA$1,FALSE))</f>
        <v/>
      </c>
      <c r="R43" s="61" t="str">
        <f>IF(VLOOKUP($A43,'[1]2. Child Protection'!$B$8:$BG$226,'[1]2. Child Protection'!AB$1,FALSE)=H43,"",VLOOKUP($A43,'[1]2. Child Protection'!$B$8:$BG$226,'[1]2. Child Protection'!AB$1,FALSE))</f>
        <v>DHS 2018</v>
      </c>
    </row>
    <row r="44" spans="1:18" x14ac:dyDescent="0.25">
      <c r="A44" s="61" t="s">
        <v>72</v>
      </c>
      <c r="B44" s="61" t="s">
        <v>369</v>
      </c>
      <c r="C44" s="96" t="s">
        <v>12</v>
      </c>
      <c r="D44" s="61" t="s">
        <v>12</v>
      </c>
      <c r="E44" s="69" t="s">
        <v>12</v>
      </c>
      <c r="F44" s="69" t="s">
        <v>12</v>
      </c>
      <c r="G44" s="70" t="s">
        <v>12</v>
      </c>
      <c r="H44" s="73" t="s">
        <v>12</v>
      </c>
      <c r="J44" s="61" t="e">
        <f>IF(VLOOKUP($A44,'[1]2. Child Protection'!$B$8:$BG$226,'[1]2. Child Protection'!T$1,FALSE)=C44,"",VLOOKUP($A44,'[1]2. Child Protection'!$B$8:$BG$226,'[1]2. Child Protection'!T$1,FALSE)-C44)</f>
        <v>#VALUE!</v>
      </c>
      <c r="K44" s="61" t="str">
        <f>IF(VLOOKUP($A44,'[1]2. Child Protection'!$B$8:$BG$226,'[1]2. Child Protection'!U$1,FALSE)=D44,"",VLOOKUP($A44,'[1]2. Child Protection'!$B$8:$BG$226,'[1]2. Child Protection'!U$1,FALSE))</f>
        <v/>
      </c>
      <c r="L44" s="74" t="e">
        <f>IF(VLOOKUP($A44,'[1]2. Child Protection'!$B$8:$BG$226,'[1]2. Child Protection'!V$1,FALSE)=#REF!,"",VLOOKUP($A44,'[1]2. Child Protection'!$B$8:$BG$226,'[1]2. Child Protection'!V$1,FALSE)-#REF!)</f>
        <v>#REF!</v>
      </c>
      <c r="M44" s="74" t="e">
        <f>IF(VLOOKUP($A44,'[1]2. Child Protection'!$B$8:$BG$226,'[1]2. Child Protection'!W$1,FALSE)=#REF!,"",VLOOKUP($A44,'[1]2. Child Protection'!$B$8:$BG$226,'[1]2. Child Protection'!W$1,FALSE))</f>
        <v>#REF!</v>
      </c>
      <c r="N44" s="74" t="e">
        <f>IF(VLOOKUP($A44,'[1]2. Child Protection'!$B$8:$BG$226,'[1]2. Child Protection'!X$1,FALSE)=E44,"",VLOOKUP($A44,'[1]2. Child Protection'!$B$8:$BG$226,'[1]2. Child Protection'!X$1,FALSE)-E44)</f>
        <v>#VALUE!</v>
      </c>
      <c r="O44" s="74" t="e">
        <f>IF(VLOOKUP($A44,'[1]2. Child Protection'!$B$8:$BG$226,'[1]2. Child Protection'!Y$1,FALSE)=#REF!,"",VLOOKUP($A44,'[1]2. Child Protection'!$B$8:$BG$226,'[1]2. Child Protection'!Y$1,FALSE))</f>
        <v>#REF!</v>
      </c>
      <c r="P44" s="74" t="e">
        <f>IF(VLOOKUP($A44,'[1]2. Child Protection'!$B$8:$BG$226,'[1]2. Child Protection'!Z$1,FALSE)=F44,"",VLOOKUP($A44,'[1]2. Child Protection'!$B$8:$BG$226,'[1]2. Child Protection'!Z$1,FALSE)-F44)</f>
        <v>#VALUE!</v>
      </c>
      <c r="Q44" s="74" t="str">
        <f>IF(VLOOKUP($A44,'[1]2. Child Protection'!$B$8:$BG$226,'[1]2. Child Protection'!AA$1,FALSE)=G44,"",VLOOKUP($A44,'[1]2. Child Protection'!$B$8:$BG$226,'[1]2. Child Protection'!AA$1,FALSE))</f>
        <v>v</v>
      </c>
      <c r="R44" s="61" t="str">
        <f>IF(VLOOKUP($A44,'[1]2. Child Protection'!$B$8:$BG$226,'[1]2. Child Protection'!AB$1,FALSE)=H44,"",VLOOKUP($A44,'[1]2. Child Protection'!$B$8:$BG$226,'[1]2. Child Protection'!AB$1,FALSE))</f>
        <v>UNSD Population and Vital Statistics Report, January 2021, latest update on 4 Jan 2022</v>
      </c>
    </row>
    <row r="45" spans="1:18" x14ac:dyDescent="0.25">
      <c r="A45" s="61" t="s">
        <v>331</v>
      </c>
      <c r="B45" s="61" t="s">
        <v>371</v>
      </c>
      <c r="C45" s="74" t="s">
        <v>12</v>
      </c>
      <c r="D45" s="61" t="s">
        <v>12</v>
      </c>
      <c r="E45" s="69" t="s">
        <v>12</v>
      </c>
      <c r="F45" s="71" t="s">
        <v>12</v>
      </c>
      <c r="G45" s="72" t="s">
        <v>12</v>
      </c>
      <c r="H45" s="73" t="s">
        <v>12</v>
      </c>
      <c r="J45" s="61" t="e">
        <f>IF(VLOOKUP($A45,'[1]2. Child Protection'!$B$8:$BG$226,'[1]2. Child Protection'!T$1,FALSE)=C45,"",VLOOKUP($A45,'[1]2. Child Protection'!$B$8:$BG$226,'[1]2. Child Protection'!T$1,FALSE)-C45)</f>
        <v>#VALUE!</v>
      </c>
      <c r="K45" s="61" t="str">
        <f>IF(VLOOKUP($A45,'[1]2. Child Protection'!$B$8:$BG$226,'[1]2. Child Protection'!U$1,FALSE)=D45,"",VLOOKUP($A45,'[1]2. Child Protection'!$B$8:$BG$226,'[1]2. Child Protection'!U$1,FALSE))</f>
        <v/>
      </c>
      <c r="L45" s="74" t="e">
        <f>IF(VLOOKUP($A45,'[1]2. Child Protection'!$B$8:$BG$226,'[1]2. Child Protection'!V$1,FALSE)=#REF!,"",VLOOKUP($A45,'[1]2. Child Protection'!$B$8:$BG$226,'[1]2. Child Protection'!V$1,FALSE)-#REF!)</f>
        <v>#REF!</v>
      </c>
      <c r="M45" s="74" t="e">
        <f>IF(VLOOKUP($A45,'[1]2. Child Protection'!$B$8:$BG$226,'[1]2. Child Protection'!W$1,FALSE)=#REF!,"",VLOOKUP($A45,'[1]2. Child Protection'!$B$8:$BG$226,'[1]2. Child Protection'!W$1,FALSE))</f>
        <v>#REF!</v>
      </c>
      <c r="N45" s="74" t="e">
        <f>IF(VLOOKUP($A45,'[1]2. Child Protection'!$B$8:$BG$226,'[1]2. Child Protection'!X$1,FALSE)=E45,"",VLOOKUP($A45,'[1]2. Child Protection'!$B$8:$BG$226,'[1]2. Child Protection'!X$1,FALSE)-E45)</f>
        <v>#VALUE!</v>
      </c>
      <c r="O45" s="74" t="e">
        <f>IF(VLOOKUP($A45,'[1]2. Child Protection'!$B$8:$BG$226,'[1]2. Child Protection'!Y$1,FALSE)=#REF!,"",VLOOKUP($A45,'[1]2. Child Protection'!$B$8:$BG$226,'[1]2. Child Protection'!Y$1,FALSE))</f>
        <v>#REF!</v>
      </c>
      <c r="P45" s="74" t="e">
        <f>IF(VLOOKUP($A45,'[1]2. Child Protection'!$B$8:$BG$226,'[1]2. Child Protection'!Z$1,FALSE)=F45,"",VLOOKUP($A45,'[1]2. Child Protection'!$B$8:$BG$226,'[1]2. Child Protection'!Z$1,FALSE)-F45)</f>
        <v>#VALUE!</v>
      </c>
      <c r="Q45" s="74" t="str">
        <f>IF(VLOOKUP($A45,'[1]2. Child Protection'!$B$8:$BG$226,'[1]2. Child Protection'!AA$1,FALSE)=G45,"",VLOOKUP($A45,'[1]2. Child Protection'!$B$8:$BG$226,'[1]2. Child Protection'!AA$1,FALSE))</f>
        <v/>
      </c>
      <c r="R45" s="61" t="str">
        <f>IF(VLOOKUP($A45,'[1]2. Child Protection'!$B$8:$BG$226,'[1]2. Child Protection'!AB$1,FALSE)=H45,"",VLOOKUP($A45,'[1]2. Child Protection'!$B$8:$BG$226,'[1]2. Child Protection'!AB$1,FALSE))</f>
        <v>MICS 2018-19</v>
      </c>
    </row>
    <row r="46" spans="1:18" x14ac:dyDescent="0.25">
      <c r="A46" s="61" t="s">
        <v>73</v>
      </c>
      <c r="B46" s="61" t="s">
        <v>372</v>
      </c>
      <c r="C46" s="74" t="s">
        <v>12</v>
      </c>
      <c r="D46" s="61" t="s">
        <v>12</v>
      </c>
      <c r="E46" s="69" t="s">
        <v>12</v>
      </c>
      <c r="F46" s="71" t="s">
        <v>12</v>
      </c>
      <c r="G46" s="72" t="s">
        <v>12</v>
      </c>
      <c r="H46" s="73" t="s">
        <v>12</v>
      </c>
      <c r="J46" s="61" t="e">
        <f>IF(VLOOKUP($A46,'[1]2. Child Protection'!$B$8:$BG$226,'[1]2. Child Protection'!T$1,FALSE)=C46,"",VLOOKUP($A46,'[1]2. Child Protection'!$B$8:$BG$226,'[1]2. Child Protection'!T$1,FALSE)-C46)</f>
        <v>#VALUE!</v>
      </c>
      <c r="K46" s="61" t="str">
        <f>IF(VLOOKUP($A46,'[1]2. Child Protection'!$B$8:$BG$226,'[1]2. Child Protection'!U$1,FALSE)=D46,"",VLOOKUP($A46,'[1]2. Child Protection'!$B$8:$BG$226,'[1]2. Child Protection'!U$1,FALSE))</f>
        <v/>
      </c>
      <c r="L46" s="74" t="e">
        <f>IF(VLOOKUP($A46,'[1]2. Child Protection'!$B$8:$BG$226,'[1]2. Child Protection'!V$1,FALSE)=#REF!,"",VLOOKUP($A46,'[1]2. Child Protection'!$B$8:$BG$226,'[1]2. Child Protection'!V$1,FALSE)-#REF!)</f>
        <v>#REF!</v>
      </c>
      <c r="M46" s="74" t="e">
        <f>IF(VLOOKUP($A46,'[1]2. Child Protection'!$B$8:$BG$226,'[1]2. Child Protection'!W$1,FALSE)=#REF!,"",VLOOKUP($A46,'[1]2. Child Protection'!$B$8:$BG$226,'[1]2. Child Protection'!W$1,FALSE))</f>
        <v>#REF!</v>
      </c>
      <c r="N46" s="74" t="e">
        <f>IF(VLOOKUP($A46,'[1]2. Child Protection'!$B$8:$BG$226,'[1]2. Child Protection'!X$1,FALSE)=E46,"",VLOOKUP($A46,'[1]2. Child Protection'!$B$8:$BG$226,'[1]2. Child Protection'!X$1,FALSE)-E46)</f>
        <v>#VALUE!</v>
      </c>
      <c r="O46" s="74" t="e">
        <f>IF(VLOOKUP($A46,'[1]2. Child Protection'!$B$8:$BG$226,'[1]2. Child Protection'!Y$1,FALSE)=#REF!,"",VLOOKUP($A46,'[1]2. Child Protection'!$B$8:$BG$226,'[1]2. Child Protection'!Y$1,FALSE))</f>
        <v>#REF!</v>
      </c>
      <c r="P46" s="74" t="e">
        <f>IF(VLOOKUP($A46,'[1]2. Child Protection'!$B$8:$BG$226,'[1]2. Child Protection'!Z$1,FALSE)=F46,"",VLOOKUP($A46,'[1]2. Child Protection'!$B$8:$BG$226,'[1]2. Child Protection'!Z$1,FALSE)-F46)</f>
        <v>#VALUE!</v>
      </c>
      <c r="Q46" s="74" t="str">
        <f>IF(VLOOKUP($A46,'[1]2. Child Protection'!$B$8:$BG$226,'[1]2. Child Protection'!AA$1,FALSE)=G46,"",VLOOKUP($A46,'[1]2. Child Protection'!$B$8:$BG$226,'[1]2. Child Protection'!AA$1,FALSE))</f>
        <v/>
      </c>
      <c r="R46" s="61" t="str">
        <f>IF(VLOOKUP($A46,'[1]2. Child Protection'!$B$8:$BG$226,'[1]2. Child Protection'!AB$1,FALSE)=H46,"",VLOOKUP($A46,'[1]2. Child Protection'!$B$8:$BG$226,'[1]2. Child Protection'!AB$1,FALSE))</f>
        <v>MICS 2019</v>
      </c>
    </row>
    <row r="47" spans="1:18" x14ac:dyDescent="0.25">
      <c r="A47" s="61" t="s">
        <v>74</v>
      </c>
      <c r="B47" s="61" t="s">
        <v>373</v>
      </c>
      <c r="C47" s="96">
        <v>158.75497312924247</v>
      </c>
      <c r="D47" s="61" t="s">
        <v>12</v>
      </c>
      <c r="E47" s="69">
        <v>2020</v>
      </c>
      <c r="F47" s="71" t="s">
        <v>545</v>
      </c>
      <c r="G47" s="72"/>
      <c r="H47" s="73" t="s">
        <v>576</v>
      </c>
      <c r="J47" s="61" t="e">
        <f>IF(VLOOKUP($A47,'[1]2. Child Protection'!$B$8:$BG$226,'[1]2. Child Protection'!T$1,FALSE)=C47,"",VLOOKUP($A47,'[1]2. Child Protection'!$B$8:$BG$226,'[1]2. Child Protection'!T$1,FALSE)-C47)</f>
        <v>#VALUE!</v>
      </c>
      <c r="K47" s="61" t="str">
        <f>IF(VLOOKUP($A47,'[1]2. Child Protection'!$B$8:$BG$226,'[1]2. Child Protection'!U$1,FALSE)=D47,"",VLOOKUP($A47,'[1]2. Child Protection'!$B$8:$BG$226,'[1]2. Child Protection'!U$1,FALSE))</f>
        <v/>
      </c>
      <c r="L47" s="74" t="e">
        <f>IF(VLOOKUP($A47,'[1]2. Child Protection'!$B$8:$BG$226,'[1]2. Child Protection'!V$1,FALSE)=#REF!,"",VLOOKUP($A47,'[1]2. Child Protection'!$B$8:$BG$226,'[1]2. Child Protection'!V$1,FALSE)-#REF!)</f>
        <v>#REF!</v>
      </c>
      <c r="M47" s="74" t="e">
        <f>IF(VLOOKUP($A47,'[1]2. Child Protection'!$B$8:$BG$226,'[1]2. Child Protection'!W$1,FALSE)=#REF!,"",VLOOKUP($A47,'[1]2. Child Protection'!$B$8:$BG$226,'[1]2. Child Protection'!W$1,FALSE))</f>
        <v>#REF!</v>
      </c>
      <c r="N47" s="74" t="e">
        <f>IF(VLOOKUP($A47,'[1]2. Child Protection'!$B$8:$BG$226,'[1]2. Child Protection'!X$1,FALSE)=E47,"",VLOOKUP($A47,'[1]2. Child Protection'!$B$8:$BG$226,'[1]2. Child Protection'!X$1,FALSE)-E47)</f>
        <v>#VALUE!</v>
      </c>
      <c r="O47" s="74" t="e">
        <f>IF(VLOOKUP($A47,'[1]2. Child Protection'!$B$8:$BG$226,'[1]2. Child Protection'!Y$1,FALSE)=#REF!,"",VLOOKUP($A47,'[1]2. Child Protection'!$B$8:$BG$226,'[1]2. Child Protection'!Y$1,FALSE))</f>
        <v>#REF!</v>
      </c>
      <c r="P47" s="74" t="e">
        <f>IF(VLOOKUP($A47,'[1]2. Child Protection'!$B$8:$BG$226,'[1]2. Child Protection'!Z$1,FALSE)=F47,"",VLOOKUP($A47,'[1]2. Child Protection'!$B$8:$BG$226,'[1]2. Child Protection'!Z$1,FALSE)-F47)</f>
        <v>#VALUE!</v>
      </c>
      <c r="Q47" s="74" t="str">
        <f>IF(VLOOKUP($A47,'[1]2. Child Protection'!$B$8:$BG$226,'[1]2. Child Protection'!AA$1,FALSE)=G47,"",VLOOKUP($A47,'[1]2. Child Protection'!$B$8:$BG$226,'[1]2. Child Protection'!AA$1,FALSE))</f>
        <v/>
      </c>
      <c r="R47" s="61" t="str">
        <f>IF(VLOOKUP($A47,'[1]2. Child Protection'!$B$8:$BG$226,'[1]2. Child Protection'!AB$1,FALSE)=H47,"",VLOOKUP($A47,'[1]2. Child Protection'!$B$8:$BG$226,'[1]2. Child Protection'!AB$1,FALSE))</f>
        <v>Estadísticas Vitales 2011</v>
      </c>
    </row>
    <row r="48" spans="1:18" x14ac:dyDescent="0.25">
      <c r="A48" s="61" t="s">
        <v>85</v>
      </c>
      <c r="B48" s="61" t="s">
        <v>374</v>
      </c>
      <c r="C48" s="96">
        <v>19.014585624374352</v>
      </c>
      <c r="D48" s="61" t="s">
        <v>12</v>
      </c>
      <c r="E48" s="69">
        <v>2019</v>
      </c>
      <c r="F48" s="71" t="s">
        <v>545</v>
      </c>
      <c r="G48" s="72"/>
      <c r="H48" s="73" t="s">
        <v>577</v>
      </c>
      <c r="J48" s="61" t="e">
        <f>IF(VLOOKUP($A48,'[1]2. Child Protection'!$B$8:$BG$226,'[1]2. Child Protection'!T$1,FALSE)=C48,"",VLOOKUP($A48,'[1]2. Child Protection'!$B$8:$BG$226,'[1]2. Child Protection'!T$1,FALSE)-C48)</f>
        <v>#VALUE!</v>
      </c>
      <c r="K48" s="61" t="str">
        <f>IF(VLOOKUP($A48,'[1]2. Child Protection'!$B$8:$BG$226,'[1]2. Child Protection'!U$1,FALSE)=D48,"",VLOOKUP($A48,'[1]2. Child Protection'!$B$8:$BG$226,'[1]2. Child Protection'!U$1,FALSE))</f>
        <v/>
      </c>
      <c r="L48" s="74" t="e">
        <f>IF(VLOOKUP($A48,'[1]2. Child Protection'!$B$8:$BG$226,'[1]2. Child Protection'!V$1,FALSE)=#REF!,"",VLOOKUP($A48,'[1]2. Child Protection'!$B$8:$BG$226,'[1]2. Child Protection'!V$1,FALSE)-#REF!)</f>
        <v>#REF!</v>
      </c>
      <c r="M48" s="74" t="e">
        <f>IF(VLOOKUP($A48,'[1]2. Child Protection'!$B$8:$BG$226,'[1]2. Child Protection'!W$1,FALSE)=#REF!,"",VLOOKUP($A48,'[1]2. Child Protection'!$B$8:$BG$226,'[1]2. Child Protection'!W$1,FALSE))</f>
        <v>#REF!</v>
      </c>
      <c r="N48" s="74" t="e">
        <f>IF(VLOOKUP($A48,'[1]2. Child Protection'!$B$8:$BG$226,'[1]2. Child Protection'!X$1,FALSE)=E48,"",VLOOKUP($A48,'[1]2. Child Protection'!$B$8:$BG$226,'[1]2. Child Protection'!X$1,FALSE)-E48)</f>
        <v>#VALUE!</v>
      </c>
      <c r="O48" s="74" t="e">
        <f>IF(VLOOKUP($A48,'[1]2. Child Protection'!$B$8:$BG$226,'[1]2. Child Protection'!Y$1,FALSE)=#REF!,"",VLOOKUP($A48,'[1]2. Child Protection'!$B$8:$BG$226,'[1]2. Child Protection'!Y$1,FALSE))</f>
        <v>#REF!</v>
      </c>
      <c r="P48" s="74" t="e">
        <f>IF(VLOOKUP($A48,'[1]2. Child Protection'!$B$8:$BG$226,'[1]2. Child Protection'!Z$1,FALSE)=F48,"",VLOOKUP($A48,'[1]2. Child Protection'!$B$8:$BG$226,'[1]2. Child Protection'!Z$1,FALSE)-F48)</f>
        <v>#VALUE!</v>
      </c>
      <c r="Q48" s="74" t="str">
        <f>IF(VLOOKUP($A48,'[1]2. Child Protection'!$B$8:$BG$226,'[1]2. Child Protection'!AA$1,FALSE)=G48,"",VLOOKUP($A48,'[1]2. Child Protection'!$B$8:$BG$226,'[1]2. Child Protection'!AA$1,FALSE))</f>
        <v/>
      </c>
      <c r="R48" s="61">
        <f>IF(VLOOKUP($A48,'[1]2. Child Protection'!$B$8:$BG$226,'[1]2. Child Protection'!AB$1,FALSE)=H48,"",VLOOKUP($A48,'[1]2. Child Protection'!$B$8:$BG$226,'[1]2. Child Protection'!AB$1,FALSE))</f>
        <v>0</v>
      </c>
    </row>
    <row r="49" spans="1:18" x14ac:dyDescent="0.25">
      <c r="A49" s="61" t="s">
        <v>76</v>
      </c>
      <c r="B49" s="61" t="s">
        <v>375</v>
      </c>
      <c r="C49" s="74">
        <v>72.987164762481072</v>
      </c>
      <c r="D49" s="61" t="s">
        <v>12</v>
      </c>
      <c r="E49" s="69">
        <v>2016</v>
      </c>
      <c r="F49" s="71" t="s">
        <v>545</v>
      </c>
      <c r="G49" s="72"/>
      <c r="H49" s="73" t="s">
        <v>578</v>
      </c>
      <c r="J49" s="61">
        <f>IF(VLOOKUP($A49,'[1]2. Child Protection'!$B$8:$BG$226,'[1]2. Child Protection'!T$1,FALSE)=C49,"",VLOOKUP($A49,'[1]2. Child Protection'!$B$8:$BG$226,'[1]2. Child Protection'!T$1,FALSE)-C49)</f>
        <v>20.612835237518922</v>
      </c>
      <c r="K49" s="61" t="str">
        <f>IF(VLOOKUP($A49,'[1]2. Child Protection'!$B$8:$BG$226,'[1]2. Child Protection'!U$1,FALSE)=D49,"",VLOOKUP($A49,'[1]2. Child Protection'!$B$8:$BG$226,'[1]2. Child Protection'!U$1,FALSE))</f>
        <v/>
      </c>
      <c r="L49" s="74" t="e">
        <f>IF(VLOOKUP($A49,'[1]2. Child Protection'!$B$8:$BG$226,'[1]2. Child Protection'!V$1,FALSE)=#REF!,"",VLOOKUP($A49,'[1]2. Child Protection'!$B$8:$BG$226,'[1]2. Child Protection'!V$1,FALSE)-#REF!)</f>
        <v>#REF!</v>
      </c>
      <c r="M49" s="74" t="e">
        <f>IF(VLOOKUP($A49,'[1]2. Child Protection'!$B$8:$BG$226,'[1]2. Child Protection'!W$1,FALSE)=#REF!,"",VLOOKUP($A49,'[1]2. Child Protection'!$B$8:$BG$226,'[1]2. Child Protection'!W$1,FALSE))</f>
        <v>#REF!</v>
      </c>
      <c r="N49" s="74">
        <f>IF(VLOOKUP($A49,'[1]2. Child Protection'!$B$8:$BG$226,'[1]2. Child Protection'!X$1,FALSE)=E49,"",VLOOKUP($A49,'[1]2. Child Protection'!$B$8:$BG$226,'[1]2. Child Protection'!X$1,FALSE)-E49)</f>
        <v>-1919.5</v>
      </c>
      <c r="O49" s="74" t="e">
        <f>IF(VLOOKUP($A49,'[1]2. Child Protection'!$B$8:$BG$226,'[1]2. Child Protection'!Y$1,FALSE)=#REF!,"",VLOOKUP($A49,'[1]2. Child Protection'!$B$8:$BG$226,'[1]2. Child Protection'!Y$1,FALSE))</f>
        <v>#REF!</v>
      </c>
      <c r="P49" s="74" t="e">
        <f>IF(VLOOKUP($A49,'[1]2. Child Protection'!$B$8:$BG$226,'[1]2. Child Protection'!Z$1,FALSE)=F49,"",VLOOKUP($A49,'[1]2. Child Protection'!$B$8:$BG$226,'[1]2. Child Protection'!Z$1,FALSE)-F49)</f>
        <v>#VALUE!</v>
      </c>
      <c r="Q49" s="74" t="str">
        <f>IF(VLOOKUP($A49,'[1]2. Child Protection'!$B$8:$BG$226,'[1]2. Child Protection'!AA$1,FALSE)=G49,"",VLOOKUP($A49,'[1]2. Child Protection'!$B$8:$BG$226,'[1]2. Child Protection'!AA$1,FALSE))</f>
        <v/>
      </c>
      <c r="R49" s="61" t="str">
        <f>IF(VLOOKUP($A49,'[1]2. Child Protection'!$B$8:$BG$226,'[1]2. Child Protection'!AB$1,FALSE)=H49,"",VLOOKUP($A49,'[1]2. Child Protection'!$B$8:$BG$226,'[1]2. Child Protection'!AB$1,FALSE))</f>
        <v>DHS 2015</v>
      </c>
    </row>
    <row r="50" spans="1:18" x14ac:dyDescent="0.25">
      <c r="A50" s="61" t="s">
        <v>77</v>
      </c>
      <c r="B50" s="61" t="s">
        <v>376</v>
      </c>
      <c r="C50" s="74" t="s">
        <v>12</v>
      </c>
      <c r="D50" s="61" t="s">
        <v>12</v>
      </c>
      <c r="E50" s="69" t="s">
        <v>12</v>
      </c>
      <c r="F50" s="71" t="s">
        <v>12</v>
      </c>
      <c r="G50" s="72" t="s">
        <v>12</v>
      </c>
      <c r="H50" s="73" t="s">
        <v>12</v>
      </c>
      <c r="J50" s="61" t="e">
        <f>IF(VLOOKUP($A50,'[1]2. Child Protection'!$B$8:$BG$226,'[1]2. Child Protection'!T$1,FALSE)=C50,"",VLOOKUP($A50,'[1]2. Child Protection'!$B$8:$BG$226,'[1]2. Child Protection'!T$1,FALSE)-C50)</f>
        <v>#VALUE!</v>
      </c>
      <c r="K50" s="61" t="str">
        <f>IF(VLOOKUP($A50,'[1]2. Child Protection'!$B$8:$BG$226,'[1]2. Child Protection'!U$1,FALSE)=D50,"",VLOOKUP($A50,'[1]2. Child Protection'!$B$8:$BG$226,'[1]2. Child Protection'!U$1,FALSE))</f>
        <v/>
      </c>
      <c r="L50" s="74" t="e">
        <f>IF(VLOOKUP($A50,'[1]2. Child Protection'!$B$8:$BG$226,'[1]2. Child Protection'!V$1,FALSE)=#REF!,"",VLOOKUP($A50,'[1]2. Child Protection'!$B$8:$BG$226,'[1]2. Child Protection'!V$1,FALSE)-#REF!)</f>
        <v>#REF!</v>
      </c>
      <c r="M50" s="74" t="e">
        <f>IF(VLOOKUP($A50,'[1]2. Child Protection'!$B$8:$BG$226,'[1]2. Child Protection'!W$1,FALSE)=#REF!,"",VLOOKUP($A50,'[1]2. Child Protection'!$B$8:$BG$226,'[1]2. Child Protection'!W$1,FALSE))</f>
        <v>#REF!</v>
      </c>
      <c r="N50" s="74" t="e">
        <f>IF(VLOOKUP($A50,'[1]2. Child Protection'!$B$8:$BG$226,'[1]2. Child Protection'!X$1,FALSE)=E50,"",VLOOKUP($A50,'[1]2. Child Protection'!$B$8:$BG$226,'[1]2. Child Protection'!X$1,FALSE)-E50)</f>
        <v>#VALUE!</v>
      </c>
      <c r="O50" s="74" t="e">
        <f>IF(VLOOKUP($A50,'[1]2. Child Protection'!$B$8:$BG$226,'[1]2. Child Protection'!Y$1,FALSE)=#REF!,"",VLOOKUP($A50,'[1]2. Child Protection'!$B$8:$BG$226,'[1]2. Child Protection'!Y$1,FALSE))</f>
        <v>#REF!</v>
      </c>
      <c r="P50" s="74" t="e">
        <f>IF(VLOOKUP($A50,'[1]2. Child Protection'!$B$8:$BG$226,'[1]2. Child Protection'!Z$1,FALSE)=F50,"",VLOOKUP($A50,'[1]2. Child Protection'!$B$8:$BG$226,'[1]2. Child Protection'!Z$1,FALSE)-F50)</f>
        <v>#VALUE!</v>
      </c>
      <c r="Q50" s="74" t="str">
        <f>IF(VLOOKUP($A50,'[1]2. Child Protection'!$B$8:$BG$226,'[1]2. Child Protection'!AA$1,FALSE)=G50,"",VLOOKUP($A50,'[1]2. Child Protection'!$B$8:$BG$226,'[1]2. Child Protection'!AA$1,FALSE))</f>
        <v/>
      </c>
      <c r="R50" s="61" t="str">
        <f>IF(VLOOKUP($A50,'[1]2. Child Protection'!$B$8:$BG$226,'[1]2. Child Protection'!AB$1,FALSE)=H50,"",VLOOKUP($A50,'[1]2. Child Protection'!$B$8:$BG$226,'[1]2. Child Protection'!AB$1,FALSE))</f>
        <v>DHS 2012</v>
      </c>
    </row>
    <row r="51" spans="1:18" x14ac:dyDescent="0.25">
      <c r="A51" s="61" t="s">
        <v>79</v>
      </c>
      <c r="B51" s="61" t="s">
        <v>377</v>
      </c>
      <c r="C51" s="74" t="s">
        <v>12</v>
      </c>
      <c r="D51" s="61" t="s">
        <v>12</v>
      </c>
      <c r="E51" s="69" t="s">
        <v>12</v>
      </c>
      <c r="F51" s="71" t="s">
        <v>12</v>
      </c>
      <c r="G51" s="72" t="s">
        <v>12</v>
      </c>
      <c r="H51" s="73" t="s">
        <v>12</v>
      </c>
      <c r="J51" s="61" t="e">
        <f>IF(VLOOKUP($A51,'[1]2. Child Protection'!$B$8:$BG$226,'[1]2. Child Protection'!T$1,FALSE)=C51,"",VLOOKUP($A51,'[1]2. Child Protection'!$B$8:$BG$226,'[1]2. Child Protection'!T$1,FALSE)-C51)</f>
        <v>#VALUE!</v>
      </c>
      <c r="K51" s="61" t="str">
        <f>IF(VLOOKUP($A51,'[1]2. Child Protection'!$B$8:$BG$226,'[1]2. Child Protection'!U$1,FALSE)=D51,"",VLOOKUP($A51,'[1]2. Child Protection'!$B$8:$BG$226,'[1]2. Child Protection'!U$1,FALSE))</f>
        <v/>
      </c>
      <c r="L51" s="74" t="e">
        <f>IF(VLOOKUP($A51,'[1]2. Child Protection'!$B$8:$BG$226,'[1]2. Child Protection'!V$1,FALSE)=#REF!,"",VLOOKUP($A51,'[1]2. Child Protection'!$B$8:$BG$226,'[1]2. Child Protection'!V$1,FALSE)-#REF!)</f>
        <v>#REF!</v>
      </c>
      <c r="M51" s="74" t="e">
        <f>IF(VLOOKUP($A51,'[1]2. Child Protection'!$B$8:$BG$226,'[1]2. Child Protection'!W$1,FALSE)=#REF!,"",VLOOKUP($A51,'[1]2. Child Protection'!$B$8:$BG$226,'[1]2. Child Protection'!W$1,FALSE))</f>
        <v>#REF!</v>
      </c>
      <c r="N51" s="74" t="e">
        <f>IF(VLOOKUP($A51,'[1]2. Child Protection'!$B$8:$BG$226,'[1]2. Child Protection'!X$1,FALSE)=E51,"",VLOOKUP($A51,'[1]2. Child Protection'!$B$8:$BG$226,'[1]2. Child Protection'!X$1,FALSE)-E51)</f>
        <v>#VALUE!</v>
      </c>
      <c r="O51" s="74" t="e">
        <f>IF(VLOOKUP($A51,'[1]2. Child Protection'!$B$8:$BG$226,'[1]2. Child Protection'!Y$1,FALSE)=#REF!,"",VLOOKUP($A51,'[1]2. Child Protection'!$B$8:$BG$226,'[1]2. Child Protection'!Y$1,FALSE))</f>
        <v>#REF!</v>
      </c>
      <c r="P51" s="74" t="e">
        <f>IF(VLOOKUP($A51,'[1]2. Child Protection'!$B$8:$BG$226,'[1]2. Child Protection'!Z$1,FALSE)=F51,"",VLOOKUP($A51,'[1]2. Child Protection'!$B$8:$BG$226,'[1]2. Child Protection'!Z$1,FALSE)-F51)</f>
        <v>#VALUE!</v>
      </c>
      <c r="Q51" s="74" t="str">
        <f>IF(VLOOKUP($A51,'[1]2. Child Protection'!$B$8:$BG$226,'[1]2. Child Protection'!AA$1,FALSE)=G51,"",VLOOKUP($A51,'[1]2. Child Protection'!$B$8:$BG$226,'[1]2. Child Protection'!AA$1,FALSE))</f>
        <v/>
      </c>
      <c r="R51" s="61" t="str">
        <f>IF(VLOOKUP($A51,'[1]2. Child Protection'!$B$8:$BG$226,'[1]2. Child Protection'!AB$1,FALSE)=H51,"",VLOOKUP($A51,'[1]2. Child Protection'!$B$8:$BG$226,'[1]2. Child Protection'!AB$1,FALSE))</f>
        <v>MICS 2014-15</v>
      </c>
    </row>
    <row r="52" spans="1:18" x14ac:dyDescent="0.25">
      <c r="A52" s="61" t="s">
        <v>81</v>
      </c>
      <c r="B52" s="61" t="s">
        <v>378</v>
      </c>
      <c r="C52" s="96" t="s">
        <v>12</v>
      </c>
      <c r="D52" s="61" t="s">
        <v>12</v>
      </c>
      <c r="E52" s="69" t="s">
        <v>12</v>
      </c>
      <c r="F52" s="71" t="s">
        <v>12</v>
      </c>
      <c r="G52" s="72" t="s">
        <v>12</v>
      </c>
      <c r="H52" s="73" t="s">
        <v>12</v>
      </c>
      <c r="J52" s="61" t="e">
        <f>IF(VLOOKUP($A52,'[1]2. Child Protection'!$B$8:$BG$226,'[1]2. Child Protection'!T$1,FALSE)=C52,"",VLOOKUP($A52,'[1]2. Child Protection'!$B$8:$BG$226,'[1]2. Child Protection'!T$1,FALSE)-C52)</f>
        <v>#VALUE!</v>
      </c>
      <c r="K52" s="61" t="str">
        <f>IF(VLOOKUP($A52,'[1]2. Child Protection'!$B$8:$BG$226,'[1]2. Child Protection'!U$1,FALSE)=D52,"",VLOOKUP($A52,'[1]2. Child Protection'!$B$8:$BG$226,'[1]2. Child Protection'!U$1,FALSE))</f>
        <v/>
      </c>
      <c r="L52" s="74" t="e">
        <f>IF(VLOOKUP($A52,'[1]2. Child Protection'!$B$8:$BG$226,'[1]2. Child Protection'!V$1,FALSE)=#REF!,"",VLOOKUP($A52,'[1]2. Child Protection'!$B$8:$BG$226,'[1]2. Child Protection'!V$1,FALSE)-#REF!)</f>
        <v>#REF!</v>
      </c>
      <c r="M52" s="74" t="e">
        <f>IF(VLOOKUP($A52,'[1]2. Child Protection'!$B$8:$BG$226,'[1]2. Child Protection'!W$1,FALSE)=#REF!,"",VLOOKUP($A52,'[1]2. Child Protection'!$B$8:$BG$226,'[1]2. Child Protection'!W$1,FALSE))</f>
        <v>#REF!</v>
      </c>
      <c r="N52" s="74" t="e">
        <f>IF(VLOOKUP($A52,'[1]2. Child Protection'!$B$8:$BG$226,'[1]2. Child Protection'!X$1,FALSE)=E52,"",VLOOKUP($A52,'[1]2. Child Protection'!$B$8:$BG$226,'[1]2. Child Protection'!X$1,FALSE)-E52)</f>
        <v>#VALUE!</v>
      </c>
      <c r="O52" s="74" t="e">
        <f>IF(VLOOKUP($A52,'[1]2. Child Protection'!$B$8:$BG$226,'[1]2. Child Protection'!Y$1,FALSE)=#REF!,"",VLOOKUP($A52,'[1]2. Child Protection'!$B$8:$BG$226,'[1]2. Child Protection'!Y$1,FALSE))</f>
        <v>#REF!</v>
      </c>
      <c r="P52" s="74" t="e">
        <f>IF(VLOOKUP($A52,'[1]2. Child Protection'!$B$8:$BG$226,'[1]2. Child Protection'!Z$1,FALSE)=F52,"",VLOOKUP($A52,'[1]2. Child Protection'!$B$8:$BG$226,'[1]2. Child Protection'!Z$1,FALSE)-F52)</f>
        <v>#VALUE!</v>
      </c>
      <c r="Q52" s="74" t="str">
        <f>IF(VLOOKUP($A52,'[1]2. Child Protection'!$B$8:$BG$226,'[1]2. Child Protection'!AA$1,FALSE)=G52,"",VLOOKUP($A52,'[1]2. Child Protection'!$B$8:$BG$226,'[1]2. Child Protection'!AA$1,FALSE))</f>
        <v>y</v>
      </c>
      <c r="R52" s="61" t="str">
        <f>IF(VLOOKUP($A52,'[1]2. Child Protection'!$B$8:$BG$226,'[1]2. Child Protection'!AB$1,FALSE)=H52,"",VLOOKUP($A52,'[1]2. Child Protection'!$B$8:$BG$226,'[1]2. Child Protection'!AB$1,FALSE))</f>
        <v>Vital statistics 2017</v>
      </c>
    </row>
    <row r="53" spans="1:18" x14ac:dyDescent="0.25">
      <c r="A53" s="61" t="s">
        <v>83</v>
      </c>
      <c r="B53" s="61" t="s">
        <v>379</v>
      </c>
      <c r="C53" s="96">
        <v>316.13908603894635</v>
      </c>
      <c r="D53" s="61" t="s">
        <v>12</v>
      </c>
      <c r="E53" s="69">
        <v>2014</v>
      </c>
      <c r="F53" s="71" t="s">
        <v>545</v>
      </c>
      <c r="G53" s="72"/>
      <c r="H53" s="73" t="s">
        <v>579</v>
      </c>
      <c r="J53" s="61" t="e">
        <f>IF(VLOOKUP($A53,'[1]2. Child Protection'!$B$8:$BG$226,'[1]2. Child Protection'!T$1,FALSE)=C53,"",VLOOKUP($A53,'[1]2. Child Protection'!$B$8:$BG$226,'[1]2. Child Protection'!T$1,FALSE)-C53)</f>
        <v>#VALUE!</v>
      </c>
      <c r="K53" s="61" t="str">
        <f>IF(VLOOKUP($A53,'[1]2. Child Protection'!$B$8:$BG$226,'[1]2. Child Protection'!U$1,FALSE)=D53,"",VLOOKUP($A53,'[1]2. Child Protection'!$B$8:$BG$226,'[1]2. Child Protection'!U$1,FALSE))</f>
        <v/>
      </c>
      <c r="L53" s="74" t="e">
        <f>IF(VLOOKUP($A53,'[1]2. Child Protection'!$B$8:$BG$226,'[1]2. Child Protection'!V$1,FALSE)=#REF!,"",VLOOKUP($A53,'[1]2. Child Protection'!$B$8:$BG$226,'[1]2. Child Protection'!V$1,FALSE)-#REF!)</f>
        <v>#REF!</v>
      </c>
      <c r="M53" s="74" t="e">
        <f>IF(VLOOKUP($A53,'[1]2. Child Protection'!$B$8:$BG$226,'[1]2. Child Protection'!W$1,FALSE)=#REF!,"",VLOOKUP($A53,'[1]2. Child Protection'!$B$8:$BG$226,'[1]2. Child Protection'!W$1,FALSE))</f>
        <v>#REF!</v>
      </c>
      <c r="N53" s="74">
        <f>IF(VLOOKUP($A53,'[1]2. Child Protection'!$B$8:$BG$226,'[1]2. Child Protection'!X$1,FALSE)=E53,"",VLOOKUP($A53,'[1]2. Child Protection'!$B$8:$BG$226,'[1]2. Child Protection'!X$1,FALSE)-E53)</f>
        <v>-1914.4</v>
      </c>
      <c r="O53" s="74" t="e">
        <f>IF(VLOOKUP($A53,'[1]2. Child Protection'!$B$8:$BG$226,'[1]2. Child Protection'!Y$1,FALSE)=#REF!,"",VLOOKUP($A53,'[1]2. Child Protection'!$B$8:$BG$226,'[1]2. Child Protection'!Y$1,FALSE))</f>
        <v>#REF!</v>
      </c>
      <c r="P53" s="74" t="e">
        <f>IF(VLOOKUP($A53,'[1]2. Child Protection'!$B$8:$BG$226,'[1]2. Child Protection'!Z$1,FALSE)=F53,"",VLOOKUP($A53,'[1]2. Child Protection'!$B$8:$BG$226,'[1]2. Child Protection'!Z$1,FALSE)-F53)</f>
        <v>#VALUE!</v>
      </c>
      <c r="Q53" s="74" t="str">
        <f>IF(VLOOKUP($A53,'[1]2. Child Protection'!$B$8:$BG$226,'[1]2. Child Protection'!AA$1,FALSE)=G53,"",VLOOKUP($A53,'[1]2. Child Protection'!$B$8:$BG$226,'[1]2. Child Protection'!AA$1,FALSE))</f>
        <v>y</v>
      </c>
      <c r="R53" s="61" t="str">
        <f>IF(VLOOKUP($A53,'[1]2. Child Protection'!$B$8:$BG$226,'[1]2. Child Protection'!AB$1,FALSE)=H53,"",VLOOKUP($A53,'[1]2. Child Protection'!$B$8:$BG$226,'[1]2. Child Protection'!AB$1,FALSE))</f>
        <v>INEC 2013</v>
      </c>
    </row>
    <row r="54" spans="1:18" x14ac:dyDescent="0.25">
      <c r="A54" s="61" t="s">
        <v>86</v>
      </c>
      <c r="B54" s="61" t="s">
        <v>380</v>
      </c>
      <c r="C54" s="74">
        <v>28.653432414933754</v>
      </c>
      <c r="D54" s="61" t="s">
        <v>12</v>
      </c>
      <c r="E54" s="69">
        <v>2020</v>
      </c>
      <c r="F54" s="71" t="s">
        <v>545</v>
      </c>
      <c r="G54" s="72"/>
      <c r="H54" s="73" t="s">
        <v>580</v>
      </c>
      <c r="J54" s="61">
        <f>IF(VLOOKUP($A54,'[1]2. Child Protection'!$B$8:$BG$226,'[1]2. Child Protection'!T$1,FALSE)=C54,"",VLOOKUP($A54,'[1]2. Child Protection'!$B$8:$BG$226,'[1]2. Child Protection'!T$1,FALSE)-C54)</f>
        <v>37.046567585066249</v>
      </c>
      <c r="K54" s="61" t="str">
        <f>IF(VLOOKUP($A54,'[1]2. Child Protection'!$B$8:$BG$226,'[1]2. Child Protection'!U$1,FALSE)=D54,"",VLOOKUP($A54,'[1]2. Child Protection'!$B$8:$BG$226,'[1]2. Child Protection'!U$1,FALSE))</f>
        <v/>
      </c>
      <c r="L54" s="74" t="e">
        <f>IF(VLOOKUP($A54,'[1]2. Child Protection'!$B$8:$BG$226,'[1]2. Child Protection'!V$1,FALSE)=#REF!,"",VLOOKUP($A54,'[1]2. Child Protection'!$B$8:$BG$226,'[1]2. Child Protection'!V$1,FALSE)-#REF!)</f>
        <v>#REF!</v>
      </c>
      <c r="M54" s="74" t="e">
        <f>IF(VLOOKUP($A54,'[1]2. Child Protection'!$B$8:$BG$226,'[1]2. Child Protection'!W$1,FALSE)=#REF!,"",VLOOKUP($A54,'[1]2. Child Protection'!$B$8:$BG$226,'[1]2. Child Protection'!W$1,FALSE))</f>
        <v>#REF!</v>
      </c>
      <c r="N54" s="74">
        <f>IF(VLOOKUP($A54,'[1]2. Child Protection'!$B$8:$BG$226,'[1]2. Child Protection'!X$1,FALSE)=E54,"",VLOOKUP($A54,'[1]2. Child Protection'!$B$8:$BG$226,'[1]2. Child Protection'!X$1,FALSE)-E54)</f>
        <v>-1944.8</v>
      </c>
      <c r="O54" s="74" t="e">
        <f>IF(VLOOKUP($A54,'[1]2. Child Protection'!$B$8:$BG$226,'[1]2. Child Protection'!Y$1,FALSE)=#REF!,"",VLOOKUP($A54,'[1]2. Child Protection'!$B$8:$BG$226,'[1]2. Child Protection'!Y$1,FALSE))</f>
        <v>#REF!</v>
      </c>
      <c r="P54" s="74" t="e">
        <f>IF(VLOOKUP($A54,'[1]2. Child Protection'!$B$8:$BG$226,'[1]2. Child Protection'!Z$1,FALSE)=F54,"",VLOOKUP($A54,'[1]2. Child Protection'!$B$8:$BG$226,'[1]2. Child Protection'!Z$1,FALSE)-F54)</f>
        <v>#VALUE!</v>
      </c>
      <c r="Q54" s="74" t="str">
        <f>IF(VLOOKUP($A54,'[1]2. Child Protection'!$B$8:$BG$226,'[1]2. Child Protection'!AA$1,FALSE)=G54,"",VLOOKUP($A54,'[1]2. Child Protection'!$B$8:$BG$226,'[1]2. Child Protection'!AA$1,FALSE))</f>
        <v/>
      </c>
      <c r="R54" s="61" t="str">
        <f>IF(VLOOKUP($A54,'[1]2. Child Protection'!$B$8:$BG$226,'[1]2. Child Protection'!AB$1,FALSE)=H54,"",VLOOKUP($A54,'[1]2. Child Protection'!$B$8:$BG$226,'[1]2. Child Protection'!AB$1,FALSE))</f>
        <v>MICS 2016</v>
      </c>
    </row>
    <row r="55" spans="1:18" x14ac:dyDescent="0.25">
      <c r="A55" s="61" t="s">
        <v>88</v>
      </c>
      <c r="B55" s="61" t="s">
        <v>381</v>
      </c>
      <c r="C55" s="96">
        <v>176.79520800798107</v>
      </c>
      <c r="D55" s="61" t="s">
        <v>12</v>
      </c>
      <c r="E55" s="69">
        <v>2020</v>
      </c>
      <c r="F55" s="71" t="s">
        <v>545</v>
      </c>
      <c r="G55" s="72"/>
      <c r="H55" s="73" t="s">
        <v>696</v>
      </c>
      <c r="J55" s="61" t="e">
        <f>IF(VLOOKUP($A55,'[1]2. Child Protection'!$B$8:$BG$226,'[1]2. Child Protection'!T$1,FALSE)=C55,"",VLOOKUP($A55,'[1]2. Child Protection'!$B$8:$BG$226,'[1]2. Child Protection'!T$1,FALSE)-C55)</f>
        <v>#VALUE!</v>
      </c>
      <c r="K55" s="61" t="str">
        <f>IF(VLOOKUP($A55,'[1]2. Child Protection'!$B$8:$BG$226,'[1]2. Child Protection'!U$1,FALSE)=D55,"",VLOOKUP($A55,'[1]2. Child Protection'!$B$8:$BG$226,'[1]2. Child Protection'!U$1,FALSE))</f>
        <v/>
      </c>
      <c r="L55" s="74" t="e">
        <f>IF(VLOOKUP($A55,'[1]2. Child Protection'!$B$8:$BG$226,'[1]2. Child Protection'!V$1,FALSE)=#REF!,"",VLOOKUP($A55,'[1]2. Child Protection'!$B$8:$BG$226,'[1]2. Child Protection'!V$1,FALSE)-#REF!)</f>
        <v>#REF!</v>
      </c>
      <c r="M55" s="74" t="e">
        <f>IF(VLOOKUP($A55,'[1]2. Child Protection'!$B$8:$BG$226,'[1]2. Child Protection'!W$1,FALSE)=#REF!,"",VLOOKUP($A55,'[1]2. Child Protection'!$B$8:$BG$226,'[1]2. Child Protection'!W$1,FALSE))</f>
        <v>#REF!</v>
      </c>
      <c r="N55" s="74">
        <f>IF(VLOOKUP($A55,'[1]2. Child Protection'!$B$8:$BG$226,'[1]2. Child Protection'!X$1,FALSE)=E55,"",VLOOKUP($A55,'[1]2. Child Protection'!$B$8:$BG$226,'[1]2. Child Protection'!X$1,FALSE)-E55)</f>
        <v>-1920</v>
      </c>
      <c r="O55" s="74" t="e">
        <f>IF(VLOOKUP($A55,'[1]2. Child Protection'!$B$8:$BG$226,'[1]2. Child Protection'!Y$1,FALSE)=#REF!,"",VLOOKUP($A55,'[1]2. Child Protection'!$B$8:$BG$226,'[1]2. Child Protection'!Y$1,FALSE))</f>
        <v>#REF!</v>
      </c>
      <c r="P55" s="74" t="e">
        <f>IF(VLOOKUP($A55,'[1]2. Child Protection'!$B$8:$BG$226,'[1]2. Child Protection'!Z$1,FALSE)=F55,"",VLOOKUP($A55,'[1]2. Child Protection'!$B$8:$BG$226,'[1]2. Child Protection'!Z$1,FALSE)-F55)</f>
        <v>#VALUE!</v>
      </c>
      <c r="Q55" s="74" t="str">
        <f>IF(VLOOKUP($A55,'[1]2. Child Protection'!$B$8:$BG$226,'[1]2. Child Protection'!AA$1,FALSE)=G55,"",VLOOKUP($A55,'[1]2. Child Protection'!$B$8:$BG$226,'[1]2. Child Protection'!AA$1,FALSE))</f>
        <v>y</v>
      </c>
      <c r="R55" s="61" t="str">
        <f>IF(VLOOKUP($A55,'[1]2. Child Protection'!$B$8:$BG$226,'[1]2. Child Protection'!AB$1,FALSE)=H55,"",VLOOKUP($A55,'[1]2. Child Protection'!$B$8:$BG$226,'[1]2. Child Protection'!AB$1,FALSE))</f>
        <v>Ministry of Public Administration</v>
      </c>
    </row>
    <row r="56" spans="1:18" x14ac:dyDescent="0.25">
      <c r="A56" s="61" t="s">
        <v>90</v>
      </c>
      <c r="B56" s="61" t="s">
        <v>382</v>
      </c>
      <c r="C56" s="74">
        <v>19.045485587971626</v>
      </c>
      <c r="D56" s="61" t="s">
        <v>12</v>
      </c>
      <c r="E56" s="69">
        <v>2016</v>
      </c>
      <c r="F56" s="71" t="s">
        <v>545</v>
      </c>
      <c r="G56" s="72"/>
      <c r="H56" s="73" t="s">
        <v>581</v>
      </c>
      <c r="J56" s="61">
        <f>IF(VLOOKUP($A56,'[1]2. Child Protection'!$B$8:$BG$226,'[1]2. Child Protection'!T$1,FALSE)=C56,"",VLOOKUP($A56,'[1]2. Child Protection'!$B$8:$BG$226,'[1]2. Child Protection'!T$1,FALSE)-C56)</f>
        <v>79.954514412028374</v>
      </c>
      <c r="K56" s="61" t="str">
        <f>IF(VLOOKUP($A56,'[1]2. Child Protection'!$B$8:$BG$226,'[1]2. Child Protection'!U$1,FALSE)=D56,"",VLOOKUP($A56,'[1]2. Child Protection'!$B$8:$BG$226,'[1]2. Child Protection'!U$1,FALSE))</f>
        <v/>
      </c>
      <c r="L56" s="74" t="e">
        <f>IF(VLOOKUP($A56,'[1]2. Child Protection'!$B$8:$BG$226,'[1]2. Child Protection'!V$1,FALSE)=#REF!,"",VLOOKUP($A56,'[1]2. Child Protection'!$B$8:$BG$226,'[1]2. Child Protection'!V$1,FALSE)-#REF!)</f>
        <v>#REF!</v>
      </c>
      <c r="M56" s="74" t="e">
        <f>IF(VLOOKUP($A56,'[1]2. Child Protection'!$B$8:$BG$226,'[1]2. Child Protection'!W$1,FALSE)=#REF!,"",VLOOKUP($A56,'[1]2. Child Protection'!$B$8:$BG$226,'[1]2. Child Protection'!W$1,FALSE))</f>
        <v>#REF!</v>
      </c>
      <c r="N56" s="74">
        <f>IF(VLOOKUP($A56,'[1]2. Child Protection'!$B$8:$BG$226,'[1]2. Child Protection'!X$1,FALSE)=E56,"",VLOOKUP($A56,'[1]2. Child Protection'!$B$8:$BG$226,'[1]2. Child Protection'!X$1,FALSE)-E56)</f>
        <v>-1916.4</v>
      </c>
      <c r="O56" s="74" t="e">
        <f>IF(VLOOKUP($A56,'[1]2. Child Protection'!$B$8:$BG$226,'[1]2. Child Protection'!Y$1,FALSE)=#REF!,"",VLOOKUP($A56,'[1]2. Child Protection'!$B$8:$BG$226,'[1]2. Child Protection'!Y$1,FALSE))</f>
        <v>#REF!</v>
      </c>
      <c r="P56" s="74" t="e">
        <f>IF(VLOOKUP($A56,'[1]2. Child Protection'!$B$8:$BG$226,'[1]2. Child Protection'!Z$1,FALSE)=F56,"",VLOOKUP($A56,'[1]2. Child Protection'!$B$8:$BG$226,'[1]2. Child Protection'!Z$1,FALSE)-F56)</f>
        <v>#VALUE!</v>
      </c>
      <c r="Q56" s="74" t="str">
        <f>IF(VLOOKUP($A56,'[1]2. Child Protection'!$B$8:$BG$226,'[1]2. Child Protection'!AA$1,FALSE)=G56,"",VLOOKUP($A56,'[1]2. Child Protection'!$B$8:$BG$226,'[1]2. Child Protection'!AA$1,FALSE))</f>
        <v/>
      </c>
      <c r="R56" s="61" t="str">
        <f>IF(VLOOKUP($A56,'[1]2. Child Protection'!$B$8:$BG$226,'[1]2. Child Protection'!AB$1,FALSE)=H56,"",VLOOKUP($A56,'[1]2. Child Protection'!$B$8:$BG$226,'[1]2. Child Protection'!AB$1,FALSE))</f>
        <v>MICS 2019</v>
      </c>
    </row>
    <row r="57" spans="1:18" x14ac:dyDescent="0.25">
      <c r="A57" s="61" t="s">
        <v>91</v>
      </c>
      <c r="B57" s="61" t="s">
        <v>534</v>
      </c>
      <c r="C57" s="96" t="s">
        <v>12</v>
      </c>
      <c r="D57" s="61" t="s">
        <v>12</v>
      </c>
      <c r="E57" s="69" t="s">
        <v>12</v>
      </c>
      <c r="F57" s="69" t="s">
        <v>12</v>
      </c>
      <c r="G57" s="70" t="s">
        <v>12</v>
      </c>
      <c r="H57" s="73" t="s">
        <v>12</v>
      </c>
      <c r="J57" s="61" t="e">
        <f>IF(VLOOKUP($A57,'[1]2. Child Protection'!$B$8:$BG$226,'[1]2. Child Protection'!T$1,FALSE)=C57,"",VLOOKUP($A57,'[1]2. Child Protection'!$B$8:$BG$226,'[1]2. Child Protection'!T$1,FALSE)-C57)</f>
        <v>#VALUE!</v>
      </c>
      <c r="K57" s="61" t="str">
        <f>IF(VLOOKUP($A57,'[1]2. Child Protection'!$B$8:$BG$226,'[1]2. Child Protection'!U$1,FALSE)=D57,"",VLOOKUP($A57,'[1]2. Child Protection'!$B$8:$BG$226,'[1]2. Child Protection'!U$1,FALSE))</f>
        <v/>
      </c>
      <c r="L57" s="74" t="e">
        <f>IF(VLOOKUP($A57,'[1]2. Child Protection'!$B$8:$BG$226,'[1]2. Child Protection'!V$1,FALSE)=#REF!,"",VLOOKUP($A57,'[1]2. Child Protection'!$B$8:$BG$226,'[1]2. Child Protection'!V$1,FALSE)-#REF!)</f>
        <v>#REF!</v>
      </c>
      <c r="M57" s="74" t="e">
        <f>IF(VLOOKUP($A57,'[1]2. Child Protection'!$B$8:$BG$226,'[1]2. Child Protection'!W$1,FALSE)=#REF!,"",VLOOKUP($A57,'[1]2. Child Protection'!$B$8:$BG$226,'[1]2. Child Protection'!W$1,FALSE))</f>
        <v>#REF!</v>
      </c>
      <c r="N57" s="74" t="e">
        <f>IF(VLOOKUP($A57,'[1]2. Child Protection'!$B$8:$BG$226,'[1]2. Child Protection'!X$1,FALSE)=E57,"",VLOOKUP($A57,'[1]2. Child Protection'!$B$8:$BG$226,'[1]2. Child Protection'!X$1,FALSE)-E57)</f>
        <v>#VALUE!</v>
      </c>
      <c r="O57" s="74" t="e">
        <f>IF(VLOOKUP($A57,'[1]2. Child Protection'!$B$8:$BG$226,'[1]2. Child Protection'!Y$1,FALSE)=#REF!,"",VLOOKUP($A57,'[1]2. Child Protection'!$B$8:$BG$226,'[1]2. Child Protection'!Y$1,FALSE))</f>
        <v>#REF!</v>
      </c>
      <c r="P57" s="74" t="e">
        <f>IF(VLOOKUP($A57,'[1]2. Child Protection'!$B$8:$BG$226,'[1]2. Child Protection'!Z$1,FALSE)=F57,"",VLOOKUP($A57,'[1]2. Child Protection'!$B$8:$BG$226,'[1]2. Child Protection'!Z$1,FALSE)-F57)</f>
        <v>#VALUE!</v>
      </c>
      <c r="Q57" s="74" t="str">
        <f>IF(VLOOKUP($A57,'[1]2. Child Protection'!$B$8:$BG$226,'[1]2. Child Protection'!AA$1,FALSE)=G57,"",VLOOKUP($A57,'[1]2. Child Protection'!$B$8:$BG$226,'[1]2. Child Protection'!AA$1,FALSE))</f>
        <v>v</v>
      </c>
      <c r="R57" s="61" t="str">
        <f>IF(VLOOKUP($A57,'[1]2. Child Protection'!$B$8:$BG$226,'[1]2. Child Protection'!AB$1,FALSE)=H57,"",VLOOKUP($A57,'[1]2. Child Protection'!$B$8:$BG$226,'[1]2. Child Protection'!AB$1,FALSE))</f>
        <v>UNSD Population and Vital Statistics Report, January 2021, latest update on 4 Jan 2022</v>
      </c>
    </row>
    <row r="58" spans="1:18" x14ac:dyDescent="0.25">
      <c r="A58" s="61" t="s">
        <v>92</v>
      </c>
      <c r="B58" s="61" t="s">
        <v>383</v>
      </c>
      <c r="C58" s="96"/>
      <c r="E58" s="69"/>
      <c r="F58" s="69"/>
      <c r="G58" s="70"/>
      <c r="H58" s="73"/>
      <c r="J58" s="61" t="e">
        <f>IF(VLOOKUP($A58,'[1]2. Child Protection'!$B$8:$BG$226,'[1]2. Child Protection'!T$1,FALSE)=C58,"",VLOOKUP($A58,'[1]2. Child Protection'!$B$8:$BG$226,'[1]2. Child Protection'!T$1,FALSE)-C58)</f>
        <v>#VALUE!</v>
      </c>
      <c r="K58" s="61" t="str">
        <f>IF(VLOOKUP($A58,'[1]2. Child Protection'!$B$8:$BG$226,'[1]2. Child Protection'!U$1,FALSE)=D58,"",VLOOKUP($A58,'[1]2. Child Protection'!$B$8:$BG$226,'[1]2. Child Protection'!U$1,FALSE))</f>
        <v/>
      </c>
      <c r="L58" s="74" t="e">
        <f>IF(VLOOKUP($A58,'[1]2. Child Protection'!$B$8:$BG$226,'[1]2. Child Protection'!V$1,FALSE)=#REF!,"",VLOOKUP($A58,'[1]2. Child Protection'!$B$8:$BG$226,'[1]2. Child Protection'!V$1,FALSE)-#REF!)</f>
        <v>#REF!</v>
      </c>
      <c r="M58" s="74" t="e">
        <f>IF(VLOOKUP($A58,'[1]2. Child Protection'!$B$8:$BG$226,'[1]2. Child Protection'!W$1,FALSE)=#REF!,"",VLOOKUP($A58,'[1]2. Child Protection'!$B$8:$BG$226,'[1]2. Child Protection'!W$1,FALSE))</f>
        <v>#REF!</v>
      </c>
      <c r="N58" s="74">
        <f>IF(VLOOKUP($A58,'[1]2. Child Protection'!$B$8:$BG$226,'[1]2. Child Protection'!X$1,FALSE)=E58,"",VLOOKUP($A58,'[1]2. Child Protection'!$B$8:$BG$226,'[1]2. Child Protection'!X$1,FALSE)-E58)</f>
        <v>100</v>
      </c>
      <c r="O58" s="74" t="e">
        <f>IF(VLOOKUP($A58,'[1]2. Child Protection'!$B$8:$BG$226,'[1]2. Child Protection'!Y$1,FALSE)=#REF!,"",VLOOKUP($A58,'[1]2. Child Protection'!$B$8:$BG$226,'[1]2. Child Protection'!Y$1,FALSE))</f>
        <v>#REF!</v>
      </c>
      <c r="P58" s="74">
        <f>IF(VLOOKUP($A58,'[1]2. Child Protection'!$B$8:$BG$226,'[1]2. Child Protection'!Z$1,FALSE)=F58,"",VLOOKUP($A58,'[1]2. Child Protection'!$B$8:$BG$226,'[1]2. Child Protection'!Z$1,FALSE)-F58)</f>
        <v>100</v>
      </c>
      <c r="Q58" s="74" t="str">
        <f>IF(VLOOKUP($A58,'[1]2. Child Protection'!$B$8:$BG$226,'[1]2. Child Protection'!AA$1,FALSE)=G58,"",VLOOKUP($A58,'[1]2. Child Protection'!$B$8:$BG$226,'[1]2. Child Protection'!AA$1,FALSE))</f>
        <v>v</v>
      </c>
      <c r="R58" s="61" t="str">
        <f>IF(VLOOKUP($A58,'[1]2. Child Protection'!$B$8:$BG$226,'[1]2. Child Protection'!AB$1,FALSE)=H58,"",VLOOKUP($A58,'[1]2. Child Protection'!$B$8:$BG$226,'[1]2. Child Protection'!AB$1,FALSE))</f>
        <v>UNSD Population and Vital Statistics Report, January 2021, latest update on 4 Jan 2022</v>
      </c>
    </row>
    <row r="59" spans="1:18" x14ac:dyDescent="0.25">
      <c r="A59" s="61" t="s">
        <v>93</v>
      </c>
      <c r="B59" s="61" t="s">
        <v>428</v>
      </c>
      <c r="C59" s="74" t="s">
        <v>12</v>
      </c>
      <c r="D59" s="61" t="s">
        <v>12</v>
      </c>
      <c r="E59" s="69" t="s">
        <v>12</v>
      </c>
      <c r="F59" s="71" t="s">
        <v>12</v>
      </c>
      <c r="G59" s="72" t="s">
        <v>12</v>
      </c>
      <c r="H59" s="73" t="s">
        <v>12</v>
      </c>
      <c r="J59" s="61" t="e">
        <f>IF(VLOOKUP($A59,'[1]2. Child Protection'!$B$8:$BG$226,'[1]2. Child Protection'!T$1,FALSE)=C59,"",VLOOKUP($A59,'[1]2. Child Protection'!$B$8:$BG$226,'[1]2. Child Protection'!T$1,FALSE)-C59)</f>
        <v>#VALUE!</v>
      </c>
      <c r="K59" s="61" t="str">
        <f>IF(VLOOKUP($A59,'[1]2. Child Protection'!$B$8:$BG$226,'[1]2. Child Protection'!U$1,FALSE)=D59,"",VLOOKUP($A59,'[1]2. Child Protection'!$B$8:$BG$226,'[1]2. Child Protection'!U$1,FALSE))</f>
        <v>x</v>
      </c>
      <c r="L59" s="74" t="e">
        <f>IF(VLOOKUP($A59,'[1]2. Child Protection'!$B$8:$BG$226,'[1]2. Child Protection'!V$1,FALSE)=#REF!,"",VLOOKUP($A59,'[1]2. Child Protection'!$B$8:$BG$226,'[1]2. Child Protection'!V$1,FALSE)-#REF!)</f>
        <v>#REF!</v>
      </c>
      <c r="M59" s="74" t="e">
        <f>IF(VLOOKUP($A59,'[1]2. Child Protection'!$B$8:$BG$226,'[1]2. Child Protection'!W$1,FALSE)=#REF!,"",VLOOKUP($A59,'[1]2. Child Protection'!$B$8:$BG$226,'[1]2. Child Protection'!W$1,FALSE))</f>
        <v>#REF!</v>
      </c>
      <c r="N59" s="74" t="e">
        <f>IF(VLOOKUP($A59,'[1]2. Child Protection'!$B$8:$BG$226,'[1]2. Child Protection'!X$1,FALSE)=E59,"",VLOOKUP($A59,'[1]2. Child Protection'!$B$8:$BG$226,'[1]2. Child Protection'!X$1,FALSE)-E59)</f>
        <v>#VALUE!</v>
      </c>
      <c r="O59" s="74" t="e">
        <f>IF(VLOOKUP($A59,'[1]2. Child Protection'!$B$8:$BG$226,'[1]2. Child Protection'!Y$1,FALSE)=#REF!,"",VLOOKUP($A59,'[1]2. Child Protection'!$B$8:$BG$226,'[1]2. Child Protection'!Y$1,FALSE))</f>
        <v>#REF!</v>
      </c>
      <c r="P59" s="74" t="e">
        <f>IF(VLOOKUP($A59,'[1]2. Child Protection'!$B$8:$BG$226,'[1]2. Child Protection'!Z$1,FALSE)=F59,"",VLOOKUP($A59,'[1]2. Child Protection'!$B$8:$BG$226,'[1]2. Child Protection'!Z$1,FALSE)-F59)</f>
        <v>#VALUE!</v>
      </c>
      <c r="Q59" s="74" t="str">
        <f>IF(VLOOKUP($A59,'[1]2. Child Protection'!$B$8:$BG$226,'[1]2. Child Protection'!AA$1,FALSE)=G59,"",VLOOKUP($A59,'[1]2. Child Protection'!$B$8:$BG$226,'[1]2. Child Protection'!AA$1,FALSE))</f>
        <v>x</v>
      </c>
      <c r="R59" s="61" t="str">
        <f>IF(VLOOKUP($A59,'[1]2. Child Protection'!$B$8:$BG$226,'[1]2. Child Protection'!AB$1,FALSE)=H59,"",VLOOKUP($A59,'[1]2. Child Protection'!$B$8:$BG$226,'[1]2. Child Protection'!AB$1,FALSE))</f>
        <v>MICS 2009</v>
      </c>
    </row>
    <row r="60" spans="1:18" x14ac:dyDescent="0.25">
      <c r="A60" s="61" t="s">
        <v>95</v>
      </c>
      <c r="B60" s="61" t="s">
        <v>384</v>
      </c>
      <c r="C60" s="74" t="s">
        <v>12</v>
      </c>
      <c r="D60" s="61" t="s">
        <v>12</v>
      </c>
      <c r="E60" s="69" t="s">
        <v>12</v>
      </c>
      <c r="F60" s="71" t="s">
        <v>12</v>
      </c>
      <c r="G60" s="72" t="s">
        <v>12</v>
      </c>
      <c r="H60" s="73" t="s">
        <v>12</v>
      </c>
      <c r="J60" s="61" t="e">
        <f>IF(VLOOKUP($A60,'[1]2. Child Protection'!$B$8:$BG$226,'[1]2. Child Protection'!T$1,FALSE)=C60,"",VLOOKUP($A60,'[1]2. Child Protection'!$B$8:$BG$226,'[1]2. Child Protection'!T$1,FALSE)-C60)</f>
        <v>#VALUE!</v>
      </c>
      <c r="K60" s="61" t="str">
        <f>IF(VLOOKUP($A60,'[1]2. Child Protection'!$B$8:$BG$226,'[1]2. Child Protection'!U$1,FALSE)=D60,"",VLOOKUP($A60,'[1]2. Child Protection'!$B$8:$BG$226,'[1]2. Child Protection'!U$1,FALSE))</f>
        <v/>
      </c>
      <c r="L60" s="74" t="e">
        <f>IF(VLOOKUP($A60,'[1]2. Child Protection'!$B$8:$BG$226,'[1]2. Child Protection'!V$1,FALSE)=#REF!,"",VLOOKUP($A60,'[1]2. Child Protection'!$B$8:$BG$226,'[1]2. Child Protection'!V$1,FALSE)-#REF!)</f>
        <v>#REF!</v>
      </c>
      <c r="M60" s="74" t="e">
        <f>IF(VLOOKUP($A60,'[1]2. Child Protection'!$B$8:$BG$226,'[1]2. Child Protection'!W$1,FALSE)=#REF!,"",VLOOKUP($A60,'[1]2. Child Protection'!$B$8:$BG$226,'[1]2. Child Protection'!W$1,FALSE))</f>
        <v>#REF!</v>
      </c>
      <c r="N60" s="74" t="e">
        <f>IF(VLOOKUP($A60,'[1]2. Child Protection'!$B$8:$BG$226,'[1]2. Child Protection'!X$1,FALSE)=E60,"",VLOOKUP($A60,'[1]2. Child Protection'!$B$8:$BG$226,'[1]2. Child Protection'!X$1,FALSE)-E60)</f>
        <v>#VALUE!</v>
      </c>
      <c r="O60" s="74" t="e">
        <f>IF(VLOOKUP($A60,'[1]2. Child Protection'!$B$8:$BG$226,'[1]2. Child Protection'!Y$1,FALSE)=#REF!,"",VLOOKUP($A60,'[1]2. Child Protection'!$B$8:$BG$226,'[1]2. Child Protection'!Y$1,FALSE))</f>
        <v>#REF!</v>
      </c>
      <c r="P60" s="74" t="e">
        <f>IF(VLOOKUP($A60,'[1]2. Child Protection'!$B$8:$BG$226,'[1]2. Child Protection'!Z$1,FALSE)=F60,"",VLOOKUP($A60,'[1]2. Child Protection'!$B$8:$BG$226,'[1]2. Child Protection'!Z$1,FALSE)-F60)</f>
        <v>#VALUE!</v>
      </c>
      <c r="Q60" s="74" t="str">
        <f>IF(VLOOKUP($A60,'[1]2. Child Protection'!$B$8:$BG$226,'[1]2. Child Protection'!AA$1,FALSE)=G60,"",VLOOKUP($A60,'[1]2. Child Protection'!$B$8:$BG$226,'[1]2. Child Protection'!AA$1,FALSE))</f>
        <v/>
      </c>
      <c r="R60" s="61" t="str">
        <f>IF(VLOOKUP($A60,'[1]2. Child Protection'!$B$8:$BG$226,'[1]2. Child Protection'!AB$1,FALSE)=H60,"",VLOOKUP($A60,'[1]2. Child Protection'!$B$8:$BG$226,'[1]2. Child Protection'!AB$1,FALSE))</f>
        <v>MICS 2017-18</v>
      </c>
    </row>
    <row r="61" spans="1:18" x14ac:dyDescent="0.25">
      <c r="A61" s="61" t="s">
        <v>97</v>
      </c>
      <c r="B61" s="61" t="s">
        <v>385</v>
      </c>
      <c r="C61" s="96">
        <v>555.6111019757908</v>
      </c>
      <c r="D61" s="61" t="s">
        <v>28</v>
      </c>
      <c r="E61" s="69">
        <v>2010</v>
      </c>
      <c r="F61" s="69" t="s">
        <v>582</v>
      </c>
      <c r="G61" s="70" t="s">
        <v>583</v>
      </c>
      <c r="H61" s="73" t="s">
        <v>584</v>
      </c>
      <c r="J61" s="61" t="e">
        <f>IF(VLOOKUP($A61,'[1]2. Child Protection'!$B$8:$BG$226,'[1]2. Child Protection'!T$1,FALSE)=C61,"",VLOOKUP($A61,'[1]2. Child Protection'!$B$8:$BG$226,'[1]2. Child Protection'!T$1,FALSE)-C61)</f>
        <v>#VALUE!</v>
      </c>
      <c r="K61" s="61">
        <f>IF(VLOOKUP($A61,'[1]2. Child Protection'!$B$8:$BG$226,'[1]2. Child Protection'!U$1,FALSE)=D61,"",VLOOKUP($A61,'[1]2. Child Protection'!$B$8:$BG$226,'[1]2. Child Protection'!U$1,FALSE))</f>
        <v>0</v>
      </c>
      <c r="L61" s="74" t="e">
        <f>IF(VLOOKUP($A61,'[1]2. Child Protection'!$B$8:$BG$226,'[1]2. Child Protection'!V$1,FALSE)=#REF!,"",VLOOKUP($A61,'[1]2. Child Protection'!$B$8:$BG$226,'[1]2. Child Protection'!V$1,FALSE)-#REF!)</f>
        <v>#REF!</v>
      </c>
      <c r="M61" s="74" t="e">
        <f>IF(VLOOKUP($A61,'[1]2. Child Protection'!$B$8:$BG$226,'[1]2. Child Protection'!W$1,FALSE)=#REF!,"",VLOOKUP($A61,'[1]2. Child Protection'!$B$8:$BG$226,'[1]2. Child Protection'!W$1,FALSE))</f>
        <v>#REF!</v>
      </c>
      <c r="N61" s="74">
        <f>IF(VLOOKUP($A61,'[1]2. Child Protection'!$B$8:$BG$226,'[1]2. Child Protection'!X$1,FALSE)=E61,"",VLOOKUP($A61,'[1]2. Child Protection'!$B$8:$BG$226,'[1]2. Child Protection'!X$1,FALSE)-E61)</f>
        <v>-1910</v>
      </c>
      <c r="O61" s="74" t="e">
        <f>IF(VLOOKUP($A61,'[1]2. Child Protection'!$B$8:$BG$226,'[1]2. Child Protection'!Y$1,FALSE)=#REF!,"",VLOOKUP($A61,'[1]2. Child Protection'!$B$8:$BG$226,'[1]2. Child Protection'!Y$1,FALSE))</f>
        <v>#REF!</v>
      </c>
      <c r="P61" s="74" t="e">
        <f>IF(VLOOKUP($A61,'[1]2. Child Protection'!$B$8:$BG$226,'[1]2. Child Protection'!Z$1,FALSE)=F61,"",VLOOKUP($A61,'[1]2. Child Protection'!$B$8:$BG$226,'[1]2. Child Protection'!Z$1,FALSE)-F61)</f>
        <v>#VALUE!</v>
      </c>
      <c r="Q61" s="74" t="str">
        <f>IF(VLOOKUP($A61,'[1]2. Child Protection'!$B$8:$BG$226,'[1]2. Child Protection'!AA$1,FALSE)=G61,"",VLOOKUP($A61,'[1]2. Child Protection'!$B$8:$BG$226,'[1]2. Child Protection'!AA$1,FALSE))</f>
        <v>y</v>
      </c>
      <c r="R61" s="61" t="str">
        <f>IF(VLOOKUP($A61,'[1]2. Child Protection'!$B$8:$BG$226,'[1]2. Child Protection'!AB$1,FALSE)=H61,"",VLOOKUP($A61,'[1]2. Child Protection'!$B$8:$BG$226,'[1]2. Child Protection'!AB$1,FALSE))</f>
        <v>Statistics Denmark 2019</v>
      </c>
    </row>
    <row r="62" spans="1:18" x14ac:dyDescent="0.25">
      <c r="A62" s="61" t="s">
        <v>98</v>
      </c>
      <c r="B62" s="61" t="s">
        <v>386</v>
      </c>
      <c r="C62" s="74" t="s">
        <v>12</v>
      </c>
      <c r="D62" s="61" t="s">
        <v>12</v>
      </c>
      <c r="E62" s="69" t="s">
        <v>12</v>
      </c>
      <c r="F62" s="71" t="s">
        <v>12</v>
      </c>
      <c r="G62" s="72" t="s">
        <v>12</v>
      </c>
      <c r="H62" s="73" t="s">
        <v>12</v>
      </c>
      <c r="J62" s="61" t="e">
        <f>IF(VLOOKUP($A62,'[1]2. Child Protection'!$B$8:$BG$226,'[1]2. Child Protection'!T$1,FALSE)=C62,"",VLOOKUP($A62,'[1]2. Child Protection'!$B$8:$BG$226,'[1]2. Child Protection'!T$1,FALSE)-C62)</f>
        <v>#VALUE!</v>
      </c>
      <c r="K62" s="61" t="str">
        <f>IF(VLOOKUP($A62,'[1]2. Child Protection'!$B$8:$BG$226,'[1]2. Child Protection'!U$1,FALSE)=D62,"",VLOOKUP($A62,'[1]2. Child Protection'!$B$8:$BG$226,'[1]2. Child Protection'!U$1,FALSE))</f>
        <v>x</v>
      </c>
      <c r="L62" s="74" t="e">
        <f>IF(VLOOKUP($A62,'[1]2. Child Protection'!$B$8:$BG$226,'[1]2. Child Protection'!V$1,FALSE)=#REF!,"",VLOOKUP($A62,'[1]2. Child Protection'!$B$8:$BG$226,'[1]2. Child Protection'!V$1,FALSE)-#REF!)</f>
        <v>#REF!</v>
      </c>
      <c r="M62" s="74" t="e">
        <f>IF(VLOOKUP($A62,'[1]2. Child Protection'!$B$8:$BG$226,'[1]2. Child Protection'!W$1,FALSE)=#REF!,"",VLOOKUP($A62,'[1]2. Child Protection'!$B$8:$BG$226,'[1]2. Child Protection'!W$1,FALSE))</f>
        <v>#REF!</v>
      </c>
      <c r="N62" s="74" t="e">
        <f>IF(VLOOKUP($A62,'[1]2. Child Protection'!$B$8:$BG$226,'[1]2. Child Protection'!X$1,FALSE)=E62,"",VLOOKUP($A62,'[1]2. Child Protection'!$B$8:$BG$226,'[1]2. Child Protection'!X$1,FALSE)-E62)</f>
        <v>#VALUE!</v>
      </c>
      <c r="O62" s="74" t="e">
        <f>IF(VLOOKUP($A62,'[1]2. Child Protection'!$B$8:$BG$226,'[1]2. Child Protection'!Y$1,FALSE)=#REF!,"",VLOOKUP($A62,'[1]2. Child Protection'!$B$8:$BG$226,'[1]2. Child Protection'!Y$1,FALSE))</f>
        <v>#REF!</v>
      </c>
      <c r="P62" s="74" t="e">
        <f>IF(VLOOKUP($A62,'[1]2. Child Protection'!$B$8:$BG$226,'[1]2. Child Protection'!Z$1,FALSE)=F62,"",VLOOKUP($A62,'[1]2. Child Protection'!$B$8:$BG$226,'[1]2. Child Protection'!Z$1,FALSE)-F62)</f>
        <v>#VALUE!</v>
      </c>
      <c r="Q62" s="74" t="str">
        <f>IF(VLOOKUP($A62,'[1]2. Child Protection'!$B$8:$BG$226,'[1]2. Child Protection'!AA$1,FALSE)=G62,"",VLOOKUP($A62,'[1]2. Child Protection'!$B$8:$BG$226,'[1]2. Child Protection'!AA$1,FALSE))</f>
        <v>x</v>
      </c>
      <c r="R62" s="61" t="str">
        <f>IF(VLOOKUP($A62,'[1]2. Child Protection'!$B$8:$BG$226,'[1]2. Child Protection'!AB$1,FALSE)=H62,"",VLOOKUP($A62,'[1]2. Child Protection'!$B$8:$BG$226,'[1]2. Child Protection'!AB$1,FALSE))</f>
        <v>MICS 2006</v>
      </c>
    </row>
    <row r="63" spans="1:18" x14ac:dyDescent="0.25">
      <c r="A63" s="61" t="s">
        <v>109</v>
      </c>
      <c r="B63" s="61" t="s">
        <v>387</v>
      </c>
      <c r="C63" s="96">
        <v>117.02100159451548</v>
      </c>
      <c r="D63" s="61" t="s">
        <v>12</v>
      </c>
      <c r="E63" s="69">
        <v>2021</v>
      </c>
      <c r="F63" s="71" t="s">
        <v>545</v>
      </c>
      <c r="G63" s="72"/>
      <c r="H63" s="73" t="s">
        <v>585</v>
      </c>
      <c r="J63" s="61" t="e">
        <f>IF(VLOOKUP($A63,'[1]2. Child Protection'!$B$8:$BG$226,'[1]2. Child Protection'!T$1,FALSE)=C63,"",VLOOKUP($A63,'[1]2. Child Protection'!$B$8:$BG$226,'[1]2. Child Protection'!T$1,FALSE)-C63)</f>
        <v>#VALUE!</v>
      </c>
      <c r="K63" s="61" t="str">
        <f>IF(VLOOKUP($A63,'[1]2. Child Protection'!$B$8:$BG$226,'[1]2. Child Protection'!U$1,FALSE)=D63,"",VLOOKUP($A63,'[1]2. Child Protection'!$B$8:$BG$226,'[1]2. Child Protection'!U$1,FALSE))</f>
        <v/>
      </c>
      <c r="L63" s="74" t="e">
        <f>IF(VLOOKUP($A63,'[1]2. Child Protection'!$B$8:$BG$226,'[1]2. Child Protection'!V$1,FALSE)=#REF!,"",VLOOKUP($A63,'[1]2. Child Protection'!$B$8:$BG$226,'[1]2. Child Protection'!V$1,FALSE)-#REF!)</f>
        <v>#REF!</v>
      </c>
      <c r="M63" s="74" t="e">
        <f>IF(VLOOKUP($A63,'[1]2. Child Protection'!$B$8:$BG$226,'[1]2. Child Protection'!W$1,FALSE)=#REF!,"",VLOOKUP($A63,'[1]2. Child Protection'!$B$8:$BG$226,'[1]2. Child Protection'!W$1,FALSE))</f>
        <v>#REF!</v>
      </c>
      <c r="N63" s="74" t="e">
        <f>IF(VLOOKUP($A63,'[1]2. Child Protection'!$B$8:$BG$226,'[1]2. Child Protection'!X$1,FALSE)=E63,"",VLOOKUP($A63,'[1]2. Child Protection'!$B$8:$BG$226,'[1]2. Child Protection'!X$1,FALSE)-E63)</f>
        <v>#VALUE!</v>
      </c>
      <c r="O63" s="74" t="e">
        <f>IF(VLOOKUP($A63,'[1]2. Child Protection'!$B$8:$BG$226,'[1]2. Child Protection'!Y$1,FALSE)=#REF!,"",VLOOKUP($A63,'[1]2. Child Protection'!$B$8:$BG$226,'[1]2. Child Protection'!Y$1,FALSE))</f>
        <v>#REF!</v>
      </c>
      <c r="P63" s="74" t="e">
        <f>IF(VLOOKUP($A63,'[1]2. Child Protection'!$B$8:$BG$226,'[1]2. Child Protection'!Z$1,FALSE)=F63,"",VLOOKUP($A63,'[1]2. Child Protection'!$B$8:$BG$226,'[1]2. Child Protection'!Z$1,FALSE)-F63)</f>
        <v>#VALUE!</v>
      </c>
      <c r="Q63" s="74" t="str">
        <f>IF(VLOOKUP($A63,'[1]2. Child Protection'!$B$8:$BG$226,'[1]2. Child Protection'!AA$1,FALSE)=G63,"",VLOOKUP($A63,'[1]2. Child Protection'!$B$8:$BG$226,'[1]2. Child Protection'!AA$1,FALSE))</f>
        <v/>
      </c>
      <c r="R63" s="61">
        <f>IF(VLOOKUP($A63,'[1]2. Child Protection'!$B$8:$BG$226,'[1]2. Child Protection'!AB$1,FALSE)=H63,"",VLOOKUP($A63,'[1]2. Child Protection'!$B$8:$BG$226,'[1]2. Child Protection'!AB$1,FALSE))</f>
        <v>0</v>
      </c>
    </row>
    <row r="64" spans="1:18" x14ac:dyDescent="0.25">
      <c r="A64" s="61" t="s">
        <v>100</v>
      </c>
      <c r="B64" s="61" t="s">
        <v>388</v>
      </c>
      <c r="C64" s="74">
        <v>85.089939785528415</v>
      </c>
      <c r="D64" s="61" t="s">
        <v>12</v>
      </c>
      <c r="E64" s="69">
        <v>2011</v>
      </c>
      <c r="F64" s="71" t="s">
        <v>545</v>
      </c>
      <c r="G64" s="72"/>
      <c r="H64" s="73" t="s">
        <v>586</v>
      </c>
      <c r="J64" s="61">
        <f>IF(VLOOKUP($A64,'[1]2. Child Protection'!$B$8:$BG$226,'[1]2. Child Protection'!T$1,FALSE)=C64,"",VLOOKUP($A64,'[1]2. Child Protection'!$B$8:$BG$226,'[1]2. Child Protection'!T$1,FALSE)-C64)</f>
        <v>4.3100602144715907</v>
      </c>
      <c r="K64" s="61" t="str">
        <f>IF(VLOOKUP($A64,'[1]2. Child Protection'!$B$8:$BG$226,'[1]2. Child Protection'!U$1,FALSE)=D64,"",VLOOKUP($A64,'[1]2. Child Protection'!$B$8:$BG$226,'[1]2. Child Protection'!U$1,FALSE))</f>
        <v/>
      </c>
      <c r="L64" s="74" t="e">
        <f>IF(VLOOKUP($A64,'[1]2. Child Protection'!$B$8:$BG$226,'[1]2. Child Protection'!V$1,FALSE)=#REF!,"",VLOOKUP($A64,'[1]2. Child Protection'!$B$8:$BG$226,'[1]2. Child Protection'!V$1,FALSE)-#REF!)</f>
        <v>#REF!</v>
      </c>
      <c r="M64" s="74" t="e">
        <f>IF(VLOOKUP($A64,'[1]2. Child Protection'!$B$8:$BG$226,'[1]2. Child Protection'!W$1,FALSE)=#REF!,"",VLOOKUP($A64,'[1]2. Child Protection'!$B$8:$BG$226,'[1]2. Child Protection'!W$1,FALSE))</f>
        <v>#REF!</v>
      </c>
      <c r="N64" s="74">
        <f>IF(VLOOKUP($A64,'[1]2. Child Protection'!$B$8:$BG$226,'[1]2. Child Protection'!X$1,FALSE)=E64,"",VLOOKUP($A64,'[1]2. Child Protection'!$B$8:$BG$226,'[1]2. Child Protection'!X$1,FALSE)-E64)</f>
        <v>-1919.3</v>
      </c>
      <c r="O64" s="74" t="e">
        <f>IF(VLOOKUP($A64,'[1]2. Child Protection'!$B$8:$BG$226,'[1]2. Child Protection'!Y$1,FALSE)=#REF!,"",VLOOKUP($A64,'[1]2. Child Protection'!$B$8:$BG$226,'[1]2. Child Protection'!Y$1,FALSE))</f>
        <v>#REF!</v>
      </c>
      <c r="P64" s="74" t="e">
        <f>IF(VLOOKUP($A64,'[1]2. Child Protection'!$B$8:$BG$226,'[1]2. Child Protection'!Z$1,FALSE)=F64,"",VLOOKUP($A64,'[1]2. Child Protection'!$B$8:$BG$226,'[1]2. Child Protection'!Z$1,FALSE)-F64)</f>
        <v>#VALUE!</v>
      </c>
      <c r="Q64" s="74" t="str">
        <f>IF(VLOOKUP($A64,'[1]2. Child Protection'!$B$8:$BG$226,'[1]2. Child Protection'!AA$1,FALSE)=G64,"",VLOOKUP($A64,'[1]2. Child Protection'!$B$8:$BG$226,'[1]2. Child Protection'!AA$1,FALSE))</f>
        <v/>
      </c>
      <c r="R64" s="61" t="str">
        <f>IF(VLOOKUP($A64,'[1]2. Child Protection'!$B$8:$BG$226,'[1]2. Child Protection'!AB$1,FALSE)=H64,"",VLOOKUP($A64,'[1]2. Child Protection'!$B$8:$BG$226,'[1]2. Child Protection'!AB$1,FALSE))</f>
        <v>MICS 2019</v>
      </c>
    </row>
    <row r="65" spans="1:18" x14ac:dyDescent="0.25">
      <c r="A65" s="61" t="s">
        <v>101</v>
      </c>
      <c r="B65" s="61" t="s">
        <v>389</v>
      </c>
      <c r="C65" s="96">
        <v>28.179583373838604</v>
      </c>
      <c r="D65" s="61" t="s">
        <v>12</v>
      </c>
      <c r="E65" s="69">
        <v>2021</v>
      </c>
      <c r="F65" s="71" t="s">
        <v>545</v>
      </c>
      <c r="G65" s="72"/>
      <c r="H65" s="61" t="s">
        <v>587</v>
      </c>
      <c r="J65" s="61" t="e">
        <f>IF(VLOOKUP($A65,'[1]2. Child Protection'!$B$8:$BG$226,'[1]2. Child Protection'!T$1,FALSE)=C65,"",VLOOKUP($A65,'[1]2. Child Protection'!$B$8:$BG$226,'[1]2. Child Protection'!T$1,FALSE)-C65)</f>
        <v>#VALUE!</v>
      </c>
      <c r="K65" s="61" t="str">
        <f>IF(VLOOKUP($A65,'[1]2. Child Protection'!$B$8:$BG$226,'[1]2. Child Protection'!U$1,FALSE)=D65,"",VLOOKUP($A65,'[1]2. Child Protection'!$B$8:$BG$226,'[1]2. Child Protection'!U$1,FALSE))</f>
        <v/>
      </c>
      <c r="L65" s="74" t="e">
        <f>IF(VLOOKUP($A65,'[1]2. Child Protection'!$B$8:$BG$226,'[1]2. Child Protection'!V$1,FALSE)=#REF!,"",VLOOKUP($A65,'[1]2. Child Protection'!$B$8:$BG$226,'[1]2. Child Protection'!V$1,FALSE)-#REF!)</f>
        <v>#REF!</v>
      </c>
      <c r="M65" s="74" t="e">
        <f>IF(VLOOKUP($A65,'[1]2. Child Protection'!$B$8:$BG$226,'[1]2. Child Protection'!W$1,FALSE)=#REF!,"",VLOOKUP($A65,'[1]2. Child Protection'!$B$8:$BG$226,'[1]2. Child Protection'!W$1,FALSE))</f>
        <v>#REF!</v>
      </c>
      <c r="N65" s="74" t="e">
        <f>IF(VLOOKUP($A65,'[1]2. Child Protection'!$B$8:$BG$226,'[1]2. Child Protection'!X$1,FALSE)=E65,"",VLOOKUP($A65,'[1]2. Child Protection'!$B$8:$BG$226,'[1]2. Child Protection'!X$1,FALSE)-E65)</f>
        <v>#VALUE!</v>
      </c>
      <c r="O65" s="74" t="e">
        <f>IF(VLOOKUP($A65,'[1]2. Child Protection'!$B$8:$BG$226,'[1]2. Child Protection'!Y$1,FALSE)=#REF!,"",VLOOKUP($A65,'[1]2. Child Protection'!$B$8:$BG$226,'[1]2. Child Protection'!Y$1,FALSE))</f>
        <v>#REF!</v>
      </c>
      <c r="P65" s="74" t="e">
        <f>IF(VLOOKUP($A65,'[1]2. Child Protection'!$B$8:$BG$226,'[1]2. Child Protection'!Z$1,FALSE)=F65,"",VLOOKUP($A65,'[1]2. Child Protection'!$B$8:$BG$226,'[1]2. Child Protection'!Z$1,FALSE)-F65)</f>
        <v>#VALUE!</v>
      </c>
      <c r="Q65" s="74" t="str">
        <f>IF(VLOOKUP($A65,'[1]2. Child Protection'!$B$8:$BG$226,'[1]2. Child Protection'!AA$1,FALSE)=G65,"",VLOOKUP($A65,'[1]2. Child Protection'!$B$8:$BG$226,'[1]2. Child Protection'!AA$1,FALSE))</f>
        <v/>
      </c>
      <c r="R65" s="61" t="str">
        <f>IF(VLOOKUP($A65,'[1]2. Child Protection'!$B$8:$BG$226,'[1]2. Child Protection'!AB$1,FALSE)=H65,"",VLOOKUP($A65,'[1]2. Child Protection'!$B$8:$BG$226,'[1]2. Child Protection'!AB$1,FALSE))</f>
        <v>Registro Civil 2020</v>
      </c>
    </row>
    <row r="66" spans="1:18" x14ac:dyDescent="0.25">
      <c r="A66" s="61" t="s">
        <v>103</v>
      </c>
      <c r="B66" s="61" t="s">
        <v>390</v>
      </c>
      <c r="C66" s="74">
        <v>31.2905593290863</v>
      </c>
      <c r="D66" s="61" t="s">
        <v>12</v>
      </c>
      <c r="E66" s="69">
        <v>2021</v>
      </c>
      <c r="F66" s="71" t="s">
        <v>545</v>
      </c>
      <c r="G66" s="72"/>
      <c r="H66" s="73" t="s">
        <v>588</v>
      </c>
      <c r="J66" s="61">
        <f>IF(VLOOKUP($A66,'[1]2. Child Protection'!$B$8:$BG$226,'[1]2. Child Protection'!T$1,FALSE)=C66,"",VLOOKUP($A66,'[1]2. Child Protection'!$B$8:$BG$226,'[1]2. Child Protection'!T$1,FALSE)-C66)</f>
        <v>66.90944067091371</v>
      </c>
      <c r="K66" s="61" t="str">
        <f>IF(VLOOKUP($A66,'[1]2. Child Protection'!$B$8:$BG$226,'[1]2. Child Protection'!U$1,FALSE)=D66,"",VLOOKUP($A66,'[1]2. Child Protection'!$B$8:$BG$226,'[1]2. Child Protection'!U$1,FALSE))</f>
        <v/>
      </c>
      <c r="L66" s="74" t="e">
        <f>IF(VLOOKUP($A66,'[1]2. Child Protection'!$B$8:$BG$226,'[1]2. Child Protection'!V$1,FALSE)=#REF!,"",VLOOKUP($A66,'[1]2. Child Protection'!$B$8:$BG$226,'[1]2. Child Protection'!V$1,FALSE)-#REF!)</f>
        <v>#REF!</v>
      </c>
      <c r="M66" s="74" t="e">
        <f>IF(VLOOKUP($A66,'[1]2. Child Protection'!$B$8:$BG$226,'[1]2. Child Protection'!W$1,FALSE)=#REF!,"",VLOOKUP($A66,'[1]2. Child Protection'!$B$8:$BG$226,'[1]2. Child Protection'!W$1,FALSE))</f>
        <v>#REF!</v>
      </c>
      <c r="N66" s="74">
        <f>IF(VLOOKUP($A66,'[1]2. Child Protection'!$B$8:$BG$226,'[1]2. Child Protection'!X$1,FALSE)=E66,"",VLOOKUP($A66,'[1]2. Child Protection'!$B$8:$BG$226,'[1]2. Child Protection'!X$1,FALSE)-E66)</f>
        <v>-1921.5</v>
      </c>
      <c r="O66" s="74" t="e">
        <f>IF(VLOOKUP($A66,'[1]2. Child Protection'!$B$8:$BG$226,'[1]2. Child Protection'!Y$1,FALSE)=#REF!,"",VLOOKUP($A66,'[1]2. Child Protection'!$B$8:$BG$226,'[1]2. Child Protection'!Y$1,FALSE))</f>
        <v>#REF!</v>
      </c>
      <c r="P66" s="74" t="e">
        <f>IF(VLOOKUP($A66,'[1]2. Child Protection'!$B$8:$BG$226,'[1]2. Child Protection'!Z$1,FALSE)=F66,"",VLOOKUP($A66,'[1]2. Child Protection'!$B$8:$BG$226,'[1]2. Child Protection'!Z$1,FALSE)-F66)</f>
        <v>#VALUE!</v>
      </c>
      <c r="Q66" s="74" t="str">
        <f>IF(VLOOKUP($A66,'[1]2. Child Protection'!$B$8:$BG$226,'[1]2. Child Protection'!AA$1,FALSE)=G66,"",VLOOKUP($A66,'[1]2. Child Protection'!$B$8:$BG$226,'[1]2. Child Protection'!AA$1,FALSE))</f>
        <v/>
      </c>
      <c r="R66" s="61" t="str">
        <f>IF(VLOOKUP($A66,'[1]2. Child Protection'!$B$8:$BG$226,'[1]2. Child Protection'!AB$1,FALSE)=H66,"",VLOOKUP($A66,'[1]2. Child Protection'!$B$8:$BG$226,'[1]2. Child Protection'!AB$1,FALSE))</f>
        <v>DHS 2014</v>
      </c>
    </row>
    <row r="67" spans="1:18" x14ac:dyDescent="0.25">
      <c r="A67" s="61" t="s">
        <v>104</v>
      </c>
      <c r="B67" s="61" t="s">
        <v>391</v>
      </c>
      <c r="C67" s="96">
        <v>27.745582179519225</v>
      </c>
      <c r="D67" s="61" t="s">
        <v>12</v>
      </c>
      <c r="E67" s="69">
        <v>2020</v>
      </c>
      <c r="F67" s="71" t="s">
        <v>545</v>
      </c>
      <c r="G67" s="72"/>
      <c r="H67" s="73" t="s">
        <v>589</v>
      </c>
      <c r="J67" s="61" t="e">
        <f>IF(VLOOKUP($A67,'[1]2. Child Protection'!$B$8:$BG$226,'[1]2. Child Protection'!T$1,FALSE)=C67,"",VLOOKUP($A67,'[1]2. Child Protection'!$B$8:$BG$226,'[1]2. Child Protection'!T$1,FALSE)-C67)</f>
        <v>#VALUE!</v>
      </c>
      <c r="K67" s="61" t="str">
        <f>IF(VLOOKUP($A67,'[1]2. Child Protection'!$B$8:$BG$226,'[1]2. Child Protection'!U$1,FALSE)=D67,"",VLOOKUP($A67,'[1]2. Child Protection'!$B$8:$BG$226,'[1]2. Child Protection'!U$1,FALSE))</f>
        <v/>
      </c>
      <c r="L67" s="74" t="e">
        <f>IF(VLOOKUP($A67,'[1]2. Child Protection'!$B$8:$BG$226,'[1]2. Child Protection'!V$1,FALSE)=#REF!,"",VLOOKUP($A67,'[1]2. Child Protection'!$B$8:$BG$226,'[1]2. Child Protection'!V$1,FALSE)-#REF!)</f>
        <v>#REF!</v>
      </c>
      <c r="M67" s="74" t="e">
        <f>IF(VLOOKUP($A67,'[1]2. Child Protection'!$B$8:$BG$226,'[1]2. Child Protection'!W$1,FALSE)=#REF!,"",VLOOKUP($A67,'[1]2. Child Protection'!$B$8:$BG$226,'[1]2. Child Protection'!W$1,FALSE))</f>
        <v>#REF!</v>
      </c>
      <c r="N67" s="74">
        <f>IF(VLOOKUP($A67,'[1]2. Child Protection'!$B$8:$BG$226,'[1]2. Child Protection'!X$1,FALSE)=E67,"",VLOOKUP($A67,'[1]2. Child Protection'!$B$8:$BG$226,'[1]2. Child Protection'!X$1,FALSE)-E67)</f>
        <v>-1929</v>
      </c>
      <c r="O67" s="74" t="e">
        <f>IF(VLOOKUP($A67,'[1]2. Child Protection'!$B$8:$BG$226,'[1]2. Child Protection'!Y$1,FALSE)=#REF!,"",VLOOKUP($A67,'[1]2. Child Protection'!$B$8:$BG$226,'[1]2. Child Protection'!Y$1,FALSE))</f>
        <v>#REF!</v>
      </c>
      <c r="P67" s="74" t="e">
        <f>IF(VLOOKUP($A67,'[1]2. Child Protection'!$B$8:$BG$226,'[1]2. Child Protection'!Z$1,FALSE)=F67,"",VLOOKUP($A67,'[1]2. Child Protection'!$B$8:$BG$226,'[1]2. Child Protection'!Z$1,FALSE)-F67)</f>
        <v>#VALUE!</v>
      </c>
      <c r="Q67" s="74" t="str">
        <f>IF(VLOOKUP($A67,'[1]2. Child Protection'!$B$8:$BG$226,'[1]2. Child Protection'!AA$1,FALSE)=G67,"",VLOOKUP($A67,'[1]2. Child Protection'!$B$8:$BG$226,'[1]2. Child Protection'!AA$1,FALSE))</f>
        <v>y</v>
      </c>
      <c r="R67" s="61" t="str">
        <f>IF(VLOOKUP($A67,'[1]2. Child Protection'!$B$8:$BG$226,'[1]2. Child Protection'!AB$1,FALSE)=H67,"",VLOOKUP($A67,'[1]2. Child Protection'!$B$8:$BG$226,'[1]2. Child Protection'!AB$1,FALSE))</f>
        <v>General Directorate for Statistics and Census 2018</v>
      </c>
    </row>
    <row r="68" spans="1:18" x14ac:dyDescent="0.25">
      <c r="A68" s="61" t="s">
        <v>106</v>
      </c>
      <c r="B68" s="61" t="s">
        <v>392</v>
      </c>
      <c r="C68" s="96" t="s">
        <v>12</v>
      </c>
      <c r="D68" s="61" t="s">
        <v>12</v>
      </c>
      <c r="E68" s="69" t="s">
        <v>12</v>
      </c>
      <c r="F68" s="71" t="s">
        <v>12</v>
      </c>
      <c r="G68" s="72" t="s">
        <v>12</v>
      </c>
      <c r="H68" s="73" t="s">
        <v>12</v>
      </c>
      <c r="J68" s="61" t="e">
        <f>IF(VLOOKUP($A68,'[1]2. Child Protection'!$B$8:$BG$226,'[1]2. Child Protection'!T$1,FALSE)=C68,"",VLOOKUP($A68,'[1]2. Child Protection'!$B$8:$BG$226,'[1]2. Child Protection'!T$1,FALSE)-C68)</f>
        <v>#VALUE!</v>
      </c>
      <c r="K68" s="61" t="str">
        <f>IF(VLOOKUP($A68,'[1]2. Child Protection'!$B$8:$BG$226,'[1]2. Child Protection'!U$1,FALSE)=D68,"",VLOOKUP($A68,'[1]2. Child Protection'!$B$8:$BG$226,'[1]2. Child Protection'!U$1,FALSE))</f>
        <v/>
      </c>
      <c r="L68" s="74" t="e">
        <f>IF(VLOOKUP($A68,'[1]2. Child Protection'!$B$8:$BG$226,'[1]2. Child Protection'!V$1,FALSE)=#REF!,"",VLOOKUP($A68,'[1]2. Child Protection'!$B$8:$BG$226,'[1]2. Child Protection'!V$1,FALSE)-#REF!)</f>
        <v>#REF!</v>
      </c>
      <c r="M68" s="74" t="e">
        <f>IF(VLOOKUP($A68,'[1]2. Child Protection'!$B$8:$BG$226,'[1]2. Child Protection'!W$1,FALSE)=#REF!,"",VLOOKUP($A68,'[1]2. Child Protection'!$B$8:$BG$226,'[1]2. Child Protection'!W$1,FALSE))</f>
        <v>#REF!</v>
      </c>
      <c r="N68" s="74" t="e">
        <f>IF(VLOOKUP($A68,'[1]2. Child Protection'!$B$8:$BG$226,'[1]2. Child Protection'!X$1,FALSE)=E68,"",VLOOKUP($A68,'[1]2. Child Protection'!$B$8:$BG$226,'[1]2. Child Protection'!X$1,FALSE)-E68)</f>
        <v>#VALUE!</v>
      </c>
      <c r="O68" s="74" t="e">
        <f>IF(VLOOKUP($A68,'[1]2. Child Protection'!$B$8:$BG$226,'[1]2. Child Protection'!Y$1,FALSE)=#REF!,"",VLOOKUP($A68,'[1]2. Child Protection'!$B$8:$BG$226,'[1]2. Child Protection'!Y$1,FALSE))</f>
        <v>#REF!</v>
      </c>
      <c r="P68" s="74" t="e">
        <f>IF(VLOOKUP($A68,'[1]2. Child Protection'!$B$8:$BG$226,'[1]2. Child Protection'!Z$1,FALSE)=F68,"",VLOOKUP($A68,'[1]2. Child Protection'!$B$8:$BG$226,'[1]2. Child Protection'!Z$1,FALSE)-F68)</f>
        <v>#VALUE!</v>
      </c>
      <c r="Q68" s="74" t="str">
        <f>IF(VLOOKUP($A68,'[1]2. Child Protection'!$B$8:$BG$226,'[1]2. Child Protection'!AA$1,FALSE)=G68,"",VLOOKUP($A68,'[1]2. Child Protection'!$B$8:$BG$226,'[1]2. Child Protection'!AA$1,FALSE))</f>
        <v>x</v>
      </c>
      <c r="R68" s="61" t="str">
        <f>IF(VLOOKUP($A68,'[1]2. Child Protection'!$B$8:$BG$226,'[1]2. Child Protection'!AB$1,FALSE)=H68,"",VLOOKUP($A68,'[1]2. Child Protection'!$B$8:$BG$226,'[1]2. Child Protection'!AB$1,FALSE))</f>
        <v>DHS 2011</v>
      </c>
    </row>
    <row r="69" spans="1:18" x14ac:dyDescent="0.25">
      <c r="A69" s="61" t="s">
        <v>118</v>
      </c>
      <c r="B69" s="61" t="s">
        <v>393</v>
      </c>
      <c r="C69" s="96">
        <v>23.424190800681433</v>
      </c>
      <c r="D69" s="61" t="s">
        <v>12</v>
      </c>
      <c r="E69" s="69">
        <v>2010</v>
      </c>
      <c r="F69" s="71" t="s">
        <v>545</v>
      </c>
      <c r="G69" s="72"/>
      <c r="H69" s="73" t="s">
        <v>590</v>
      </c>
      <c r="J69" s="61" t="e">
        <f>IF(VLOOKUP($A69,'[1]2. Child Protection'!$B$8:$BG$226,'[1]2. Child Protection'!T$1,FALSE)=C69,"",VLOOKUP($A69,'[1]2. Child Protection'!$B$8:$BG$226,'[1]2. Child Protection'!T$1,FALSE)-C69)</f>
        <v>#VALUE!</v>
      </c>
      <c r="K69" s="61" t="str">
        <f>IF(VLOOKUP($A69,'[1]2. Child Protection'!$B$8:$BG$226,'[1]2. Child Protection'!U$1,FALSE)=D69,"",VLOOKUP($A69,'[1]2. Child Protection'!$B$8:$BG$226,'[1]2. Child Protection'!U$1,FALSE))</f>
        <v/>
      </c>
      <c r="L69" s="74" t="e">
        <f>IF(VLOOKUP($A69,'[1]2. Child Protection'!$B$8:$BG$226,'[1]2. Child Protection'!V$1,FALSE)=#REF!,"",VLOOKUP($A69,'[1]2. Child Protection'!$B$8:$BG$226,'[1]2. Child Protection'!V$1,FALSE)-#REF!)</f>
        <v>#REF!</v>
      </c>
      <c r="M69" s="74" t="e">
        <f>IF(VLOOKUP($A69,'[1]2. Child Protection'!$B$8:$BG$226,'[1]2. Child Protection'!W$1,FALSE)=#REF!,"",VLOOKUP($A69,'[1]2. Child Protection'!$B$8:$BG$226,'[1]2. Child Protection'!W$1,FALSE))</f>
        <v>#REF!</v>
      </c>
      <c r="N69" s="74" t="e">
        <f>IF(VLOOKUP($A69,'[1]2. Child Protection'!$B$8:$BG$226,'[1]2. Child Protection'!X$1,FALSE)=E69,"",VLOOKUP($A69,'[1]2. Child Protection'!$B$8:$BG$226,'[1]2. Child Protection'!X$1,FALSE)-E69)</f>
        <v>#VALUE!</v>
      </c>
      <c r="O69" s="74" t="e">
        <f>IF(VLOOKUP($A69,'[1]2. Child Protection'!$B$8:$BG$226,'[1]2. Child Protection'!Y$1,FALSE)=#REF!,"",VLOOKUP($A69,'[1]2. Child Protection'!$B$8:$BG$226,'[1]2. Child Protection'!Y$1,FALSE))</f>
        <v>#REF!</v>
      </c>
      <c r="P69" s="74" t="e">
        <f>IF(VLOOKUP($A69,'[1]2. Child Protection'!$B$8:$BG$226,'[1]2. Child Protection'!Z$1,FALSE)=F69,"",VLOOKUP($A69,'[1]2. Child Protection'!$B$8:$BG$226,'[1]2. Child Protection'!Z$1,FALSE)-F69)</f>
        <v>#VALUE!</v>
      </c>
      <c r="Q69" s="74" t="str">
        <f>IF(VLOOKUP($A69,'[1]2. Child Protection'!$B$8:$BG$226,'[1]2. Child Protection'!AA$1,FALSE)=G69,"",VLOOKUP($A69,'[1]2. Child Protection'!$B$8:$BG$226,'[1]2. Child Protection'!AA$1,FALSE))</f>
        <v/>
      </c>
      <c r="R69" s="61">
        <f>IF(VLOOKUP($A69,'[1]2. Child Protection'!$B$8:$BG$226,'[1]2. Child Protection'!AB$1,FALSE)=H69,"",VLOOKUP($A69,'[1]2. Child Protection'!$B$8:$BG$226,'[1]2. Child Protection'!AB$1,FALSE))</f>
        <v>0</v>
      </c>
    </row>
    <row r="70" spans="1:18" x14ac:dyDescent="0.25">
      <c r="A70" s="61" t="s">
        <v>108</v>
      </c>
      <c r="B70" s="61" t="s">
        <v>394</v>
      </c>
      <c r="C70" s="96"/>
      <c r="E70" s="69"/>
      <c r="F70" s="69"/>
      <c r="G70" s="70"/>
      <c r="H70" s="73"/>
      <c r="J70" s="61" t="e">
        <f>IF(VLOOKUP($A70,'[1]2. Child Protection'!$B$8:$BG$226,'[1]2. Child Protection'!T$1,FALSE)=C70,"",VLOOKUP($A70,'[1]2. Child Protection'!$B$8:$BG$226,'[1]2. Child Protection'!T$1,FALSE)-C70)</f>
        <v>#VALUE!</v>
      </c>
      <c r="K70" s="61" t="str">
        <f>IF(VLOOKUP($A70,'[1]2. Child Protection'!$B$8:$BG$226,'[1]2. Child Protection'!U$1,FALSE)=D70,"",VLOOKUP($A70,'[1]2. Child Protection'!$B$8:$BG$226,'[1]2. Child Protection'!U$1,FALSE))</f>
        <v/>
      </c>
      <c r="L70" s="74" t="e">
        <f>IF(VLOOKUP($A70,'[1]2. Child Protection'!$B$8:$BG$226,'[1]2. Child Protection'!V$1,FALSE)=#REF!,"",VLOOKUP($A70,'[1]2. Child Protection'!$B$8:$BG$226,'[1]2. Child Protection'!V$1,FALSE)-#REF!)</f>
        <v>#REF!</v>
      </c>
      <c r="M70" s="74" t="e">
        <f>IF(VLOOKUP($A70,'[1]2. Child Protection'!$B$8:$BG$226,'[1]2. Child Protection'!W$1,FALSE)=#REF!,"",VLOOKUP($A70,'[1]2. Child Protection'!$B$8:$BG$226,'[1]2. Child Protection'!W$1,FALSE))</f>
        <v>#REF!</v>
      </c>
      <c r="N70" s="74">
        <f>IF(VLOOKUP($A70,'[1]2. Child Protection'!$B$8:$BG$226,'[1]2. Child Protection'!X$1,FALSE)=E70,"",VLOOKUP($A70,'[1]2. Child Protection'!$B$8:$BG$226,'[1]2. Child Protection'!X$1,FALSE)-E70)</f>
        <v>100</v>
      </c>
      <c r="O70" s="74" t="e">
        <f>IF(VLOOKUP($A70,'[1]2. Child Protection'!$B$8:$BG$226,'[1]2. Child Protection'!Y$1,FALSE)=#REF!,"",VLOOKUP($A70,'[1]2. Child Protection'!$B$8:$BG$226,'[1]2. Child Protection'!Y$1,FALSE))</f>
        <v>#REF!</v>
      </c>
      <c r="P70" s="74">
        <f>IF(VLOOKUP($A70,'[1]2. Child Protection'!$B$8:$BG$226,'[1]2. Child Protection'!Z$1,FALSE)=F70,"",VLOOKUP($A70,'[1]2. Child Protection'!$B$8:$BG$226,'[1]2. Child Protection'!Z$1,FALSE)-F70)</f>
        <v>100</v>
      </c>
      <c r="Q70" s="74" t="str">
        <f>IF(VLOOKUP($A70,'[1]2. Child Protection'!$B$8:$BG$226,'[1]2. Child Protection'!AA$1,FALSE)=G70,"",VLOOKUP($A70,'[1]2. Child Protection'!$B$8:$BG$226,'[1]2. Child Protection'!AA$1,FALSE))</f>
        <v>v</v>
      </c>
      <c r="R70" s="61" t="str">
        <f>IF(VLOOKUP($A70,'[1]2. Child Protection'!$B$8:$BG$226,'[1]2. Child Protection'!AB$1,FALSE)=H70,"",VLOOKUP($A70,'[1]2. Child Protection'!$B$8:$BG$226,'[1]2. Child Protection'!AB$1,FALSE))</f>
        <v>UNSD Population and Vital Statistics Report, January 2021, latest update on 4 Jan 2022</v>
      </c>
    </row>
    <row r="71" spans="1:18" x14ac:dyDescent="0.25">
      <c r="A71" s="61" t="s">
        <v>110</v>
      </c>
      <c r="B71" s="61" t="s">
        <v>395</v>
      </c>
      <c r="C71" s="74">
        <v>343.4073947318272</v>
      </c>
      <c r="D71" s="61" t="s">
        <v>12</v>
      </c>
      <c r="E71" s="69">
        <v>2020</v>
      </c>
      <c r="F71" s="71" t="s">
        <v>545</v>
      </c>
      <c r="G71" s="72"/>
      <c r="H71" s="73" t="s">
        <v>591</v>
      </c>
      <c r="J71" s="61">
        <f>IF(VLOOKUP($A71,'[1]2. Child Protection'!$B$8:$BG$226,'[1]2. Child Protection'!T$1,FALSE)=C71,"",VLOOKUP($A71,'[1]2. Child Protection'!$B$8:$BG$226,'[1]2. Child Protection'!T$1,FALSE)-C71)</f>
        <v>-305.9073947318272</v>
      </c>
      <c r="K71" s="61" t="str">
        <f>IF(VLOOKUP($A71,'[1]2. Child Protection'!$B$8:$BG$226,'[1]2. Child Protection'!U$1,FALSE)=D71,"",VLOOKUP($A71,'[1]2. Child Protection'!$B$8:$BG$226,'[1]2. Child Protection'!U$1,FALSE))</f>
        <v/>
      </c>
      <c r="L71" s="74" t="e">
        <f>IF(VLOOKUP($A71,'[1]2. Child Protection'!$B$8:$BG$226,'[1]2. Child Protection'!V$1,FALSE)=#REF!,"",VLOOKUP($A71,'[1]2. Child Protection'!$B$8:$BG$226,'[1]2. Child Protection'!V$1,FALSE)-#REF!)</f>
        <v>#REF!</v>
      </c>
      <c r="M71" s="74" t="e">
        <f>IF(VLOOKUP($A71,'[1]2. Child Protection'!$B$8:$BG$226,'[1]2. Child Protection'!W$1,FALSE)=#REF!,"",VLOOKUP($A71,'[1]2. Child Protection'!$B$8:$BG$226,'[1]2. Child Protection'!W$1,FALSE))</f>
        <v>#REF!</v>
      </c>
      <c r="N71" s="74">
        <f>IF(VLOOKUP($A71,'[1]2. Child Protection'!$B$8:$BG$226,'[1]2. Child Protection'!X$1,FALSE)=E71,"",VLOOKUP($A71,'[1]2. Child Protection'!$B$8:$BG$226,'[1]2. Child Protection'!X$1,FALSE)-E71)</f>
        <v>-1969.1</v>
      </c>
      <c r="O71" s="74" t="e">
        <f>IF(VLOOKUP($A71,'[1]2. Child Protection'!$B$8:$BG$226,'[1]2. Child Protection'!Y$1,FALSE)=#REF!,"",VLOOKUP($A71,'[1]2. Child Protection'!$B$8:$BG$226,'[1]2. Child Protection'!Y$1,FALSE))</f>
        <v>#REF!</v>
      </c>
      <c r="P71" s="74" t="e">
        <f>IF(VLOOKUP($A71,'[1]2. Child Protection'!$B$8:$BG$226,'[1]2. Child Protection'!Z$1,FALSE)=F71,"",VLOOKUP($A71,'[1]2. Child Protection'!$B$8:$BG$226,'[1]2. Child Protection'!Z$1,FALSE)-F71)</f>
        <v>#VALUE!</v>
      </c>
      <c r="Q71" s="74" t="str">
        <f>IF(VLOOKUP($A71,'[1]2. Child Protection'!$B$8:$BG$226,'[1]2. Child Protection'!AA$1,FALSE)=G71,"",VLOOKUP($A71,'[1]2. Child Protection'!$B$8:$BG$226,'[1]2. Child Protection'!AA$1,FALSE))</f>
        <v/>
      </c>
      <c r="R71" s="61" t="str">
        <f>IF(VLOOKUP($A71,'[1]2. Child Protection'!$B$8:$BG$226,'[1]2. Child Protection'!AB$1,FALSE)=H71,"",VLOOKUP($A71,'[1]2. Child Protection'!$B$8:$BG$226,'[1]2. Child Protection'!AB$1,FALSE))</f>
        <v>MICS 2014</v>
      </c>
    </row>
    <row r="72" spans="1:18" x14ac:dyDescent="0.25">
      <c r="A72" s="61" t="s">
        <v>111</v>
      </c>
      <c r="B72" s="61" t="s">
        <v>396</v>
      </c>
      <c r="C72" s="74" t="s">
        <v>12</v>
      </c>
      <c r="D72" s="61" t="s">
        <v>12</v>
      </c>
      <c r="E72" s="69" t="s">
        <v>12</v>
      </c>
      <c r="F72" s="71" t="s">
        <v>12</v>
      </c>
      <c r="G72" s="72" t="s">
        <v>12</v>
      </c>
      <c r="H72" s="73" t="s">
        <v>12</v>
      </c>
      <c r="J72" s="61" t="e">
        <f>IF(VLOOKUP($A72,'[1]2. Child Protection'!$B$8:$BG$226,'[1]2. Child Protection'!T$1,FALSE)=C72,"",VLOOKUP($A72,'[1]2. Child Protection'!$B$8:$BG$226,'[1]2. Child Protection'!T$1,FALSE)-C72)</f>
        <v>#VALUE!</v>
      </c>
      <c r="K72" s="61" t="str">
        <f>IF(VLOOKUP($A72,'[1]2. Child Protection'!$B$8:$BG$226,'[1]2. Child Protection'!U$1,FALSE)=D72,"",VLOOKUP($A72,'[1]2. Child Protection'!$B$8:$BG$226,'[1]2. Child Protection'!U$1,FALSE))</f>
        <v/>
      </c>
      <c r="L72" s="74" t="e">
        <f>IF(VLOOKUP($A72,'[1]2. Child Protection'!$B$8:$BG$226,'[1]2. Child Protection'!V$1,FALSE)=#REF!,"",VLOOKUP($A72,'[1]2. Child Protection'!$B$8:$BG$226,'[1]2. Child Protection'!V$1,FALSE)-#REF!)</f>
        <v>#REF!</v>
      </c>
      <c r="M72" s="74" t="e">
        <f>IF(VLOOKUP($A72,'[1]2. Child Protection'!$B$8:$BG$226,'[1]2. Child Protection'!W$1,FALSE)=#REF!,"",VLOOKUP($A72,'[1]2. Child Protection'!$B$8:$BG$226,'[1]2. Child Protection'!W$1,FALSE))</f>
        <v>#REF!</v>
      </c>
      <c r="N72" s="74" t="e">
        <f>IF(VLOOKUP($A72,'[1]2. Child Protection'!$B$8:$BG$226,'[1]2. Child Protection'!X$1,FALSE)=E72,"",VLOOKUP($A72,'[1]2. Child Protection'!$B$8:$BG$226,'[1]2. Child Protection'!X$1,FALSE)-E72)</f>
        <v>#VALUE!</v>
      </c>
      <c r="O72" s="74" t="e">
        <f>IF(VLOOKUP($A72,'[1]2. Child Protection'!$B$8:$BG$226,'[1]2. Child Protection'!Y$1,FALSE)=#REF!,"",VLOOKUP($A72,'[1]2. Child Protection'!$B$8:$BG$226,'[1]2. Child Protection'!Y$1,FALSE))</f>
        <v>#REF!</v>
      </c>
      <c r="P72" s="74" t="e">
        <f>IF(VLOOKUP($A72,'[1]2. Child Protection'!$B$8:$BG$226,'[1]2. Child Protection'!Z$1,FALSE)=F72,"",VLOOKUP($A72,'[1]2. Child Protection'!$B$8:$BG$226,'[1]2. Child Protection'!Z$1,FALSE)-F72)</f>
        <v>#VALUE!</v>
      </c>
      <c r="Q72" s="74" t="str">
        <f>IF(VLOOKUP($A72,'[1]2. Child Protection'!$B$8:$BG$226,'[1]2. Child Protection'!AA$1,FALSE)=G72,"",VLOOKUP($A72,'[1]2. Child Protection'!$B$8:$BG$226,'[1]2. Child Protection'!AA$1,FALSE))</f>
        <v/>
      </c>
      <c r="R72" s="61" t="str">
        <f>IF(VLOOKUP($A72,'[1]2. Child Protection'!$B$8:$BG$226,'[1]2. Child Protection'!AB$1,FALSE)=H72,"",VLOOKUP($A72,'[1]2. Child Protection'!$B$8:$BG$226,'[1]2. Child Protection'!AB$1,FALSE))</f>
        <v>DHS 2016</v>
      </c>
    </row>
    <row r="73" spans="1:18" x14ac:dyDescent="0.25">
      <c r="A73" s="61" t="s">
        <v>125</v>
      </c>
      <c r="B73" s="61" t="s">
        <v>397</v>
      </c>
      <c r="C73" s="96">
        <v>44.21592108128025</v>
      </c>
      <c r="D73" s="61" t="s">
        <v>12</v>
      </c>
      <c r="E73" s="69">
        <v>2012</v>
      </c>
      <c r="F73" s="71" t="s">
        <v>545</v>
      </c>
      <c r="G73" s="72"/>
      <c r="H73" s="73" t="s">
        <v>592</v>
      </c>
      <c r="J73" s="61" t="e">
        <f>IF(VLOOKUP($A73,'[1]2. Child Protection'!$B$8:$BG$226,'[1]2. Child Protection'!T$1,FALSE)=C73,"",VLOOKUP($A73,'[1]2. Child Protection'!$B$8:$BG$226,'[1]2. Child Protection'!T$1,FALSE)-C73)</f>
        <v>#VALUE!</v>
      </c>
      <c r="K73" s="61" t="str">
        <f>IF(VLOOKUP($A73,'[1]2. Child Protection'!$B$8:$BG$226,'[1]2. Child Protection'!U$1,FALSE)=D73,"",VLOOKUP($A73,'[1]2. Child Protection'!$B$8:$BG$226,'[1]2. Child Protection'!U$1,FALSE))</f>
        <v/>
      </c>
      <c r="L73" s="74" t="e">
        <f>IF(VLOOKUP($A73,'[1]2. Child Protection'!$B$8:$BG$226,'[1]2. Child Protection'!V$1,FALSE)=#REF!,"",VLOOKUP($A73,'[1]2. Child Protection'!$B$8:$BG$226,'[1]2. Child Protection'!V$1,FALSE)-#REF!)</f>
        <v>#REF!</v>
      </c>
      <c r="M73" s="74" t="e">
        <f>IF(VLOOKUP($A73,'[1]2. Child Protection'!$B$8:$BG$226,'[1]2. Child Protection'!W$1,FALSE)=#REF!,"",VLOOKUP($A73,'[1]2. Child Protection'!$B$8:$BG$226,'[1]2. Child Protection'!W$1,FALSE))</f>
        <v>#REF!</v>
      </c>
      <c r="N73" s="74" t="e">
        <f>IF(VLOOKUP($A73,'[1]2. Child Protection'!$B$8:$BG$226,'[1]2. Child Protection'!X$1,FALSE)=E73,"",VLOOKUP($A73,'[1]2. Child Protection'!$B$8:$BG$226,'[1]2. Child Protection'!X$1,FALSE)-E73)</f>
        <v>#VALUE!</v>
      </c>
      <c r="O73" s="74" t="e">
        <f>IF(VLOOKUP($A73,'[1]2. Child Protection'!$B$8:$BG$226,'[1]2. Child Protection'!Y$1,FALSE)=#REF!,"",VLOOKUP($A73,'[1]2. Child Protection'!$B$8:$BG$226,'[1]2. Child Protection'!Y$1,FALSE))</f>
        <v>#REF!</v>
      </c>
      <c r="P73" s="74" t="e">
        <f>IF(VLOOKUP($A73,'[1]2. Child Protection'!$B$8:$BG$226,'[1]2. Child Protection'!Z$1,FALSE)=F73,"",VLOOKUP($A73,'[1]2. Child Protection'!$B$8:$BG$226,'[1]2. Child Protection'!Z$1,FALSE)-F73)</f>
        <v>#VALUE!</v>
      </c>
      <c r="Q73" s="74" t="str">
        <f>IF(VLOOKUP($A73,'[1]2. Child Protection'!$B$8:$BG$226,'[1]2. Child Protection'!AA$1,FALSE)=G73,"",VLOOKUP($A73,'[1]2. Child Protection'!$B$8:$BG$226,'[1]2. Child Protection'!AA$1,FALSE))</f>
        <v/>
      </c>
      <c r="R73" s="61" t="str">
        <f>IF(VLOOKUP($A73,'[1]2. Child Protection'!$B$8:$BG$226,'[1]2. Child Protection'!AB$1,FALSE)=H73,"",VLOOKUP($A73,'[1]2. Child Protection'!$B$8:$BG$226,'[1]2. Child Protection'!AB$1,FALSE))</f>
        <v>MICS 2021 Preliminary report</v>
      </c>
    </row>
    <row r="74" spans="1:18" x14ac:dyDescent="0.25">
      <c r="A74" s="61" t="s">
        <v>113</v>
      </c>
      <c r="B74" s="61" t="s">
        <v>398</v>
      </c>
      <c r="C74" s="96"/>
      <c r="E74" s="69"/>
      <c r="F74" s="69"/>
      <c r="G74" s="70"/>
      <c r="H74" s="73"/>
      <c r="J74" s="61" t="e">
        <f>IF(VLOOKUP($A74,'[1]2. Child Protection'!$B$8:$BG$226,'[1]2. Child Protection'!T$1,FALSE)=C74,"",VLOOKUP($A74,'[1]2. Child Protection'!$B$8:$BG$226,'[1]2. Child Protection'!T$1,FALSE)-C74)</f>
        <v>#VALUE!</v>
      </c>
      <c r="K74" s="61" t="str">
        <f>IF(VLOOKUP($A74,'[1]2. Child Protection'!$B$8:$BG$226,'[1]2. Child Protection'!U$1,FALSE)=D74,"",VLOOKUP($A74,'[1]2. Child Protection'!$B$8:$BG$226,'[1]2. Child Protection'!U$1,FALSE))</f>
        <v/>
      </c>
      <c r="L74" s="74" t="e">
        <f>IF(VLOOKUP($A74,'[1]2. Child Protection'!$B$8:$BG$226,'[1]2. Child Protection'!V$1,FALSE)=#REF!,"",VLOOKUP($A74,'[1]2. Child Protection'!$B$8:$BG$226,'[1]2. Child Protection'!V$1,FALSE)-#REF!)</f>
        <v>#REF!</v>
      </c>
      <c r="M74" s="74" t="e">
        <f>IF(VLOOKUP($A74,'[1]2. Child Protection'!$B$8:$BG$226,'[1]2. Child Protection'!W$1,FALSE)=#REF!,"",VLOOKUP($A74,'[1]2. Child Protection'!$B$8:$BG$226,'[1]2. Child Protection'!W$1,FALSE))</f>
        <v>#REF!</v>
      </c>
      <c r="N74" s="74">
        <f>IF(VLOOKUP($A74,'[1]2. Child Protection'!$B$8:$BG$226,'[1]2. Child Protection'!X$1,FALSE)=E74,"",VLOOKUP($A74,'[1]2. Child Protection'!$B$8:$BG$226,'[1]2. Child Protection'!X$1,FALSE)-E74)</f>
        <v>100</v>
      </c>
      <c r="O74" s="74" t="e">
        <f>IF(VLOOKUP($A74,'[1]2. Child Protection'!$B$8:$BG$226,'[1]2. Child Protection'!Y$1,FALSE)=#REF!,"",VLOOKUP($A74,'[1]2. Child Protection'!$B$8:$BG$226,'[1]2. Child Protection'!Y$1,FALSE))</f>
        <v>#REF!</v>
      </c>
      <c r="P74" s="74">
        <f>IF(VLOOKUP($A74,'[1]2. Child Protection'!$B$8:$BG$226,'[1]2. Child Protection'!Z$1,FALSE)=F74,"",VLOOKUP($A74,'[1]2. Child Protection'!$B$8:$BG$226,'[1]2. Child Protection'!Z$1,FALSE)-F74)</f>
        <v>100</v>
      </c>
      <c r="Q74" s="74" t="str">
        <f>IF(VLOOKUP($A74,'[1]2. Child Protection'!$B$8:$BG$226,'[1]2. Child Protection'!AA$1,FALSE)=G74,"",VLOOKUP($A74,'[1]2. Child Protection'!$B$8:$BG$226,'[1]2. Child Protection'!AA$1,FALSE))</f>
        <v>v</v>
      </c>
      <c r="R74" s="61" t="str">
        <f>IF(VLOOKUP($A74,'[1]2. Child Protection'!$B$8:$BG$226,'[1]2. Child Protection'!AB$1,FALSE)=H74,"",VLOOKUP($A74,'[1]2. Child Protection'!$B$8:$BG$226,'[1]2. Child Protection'!AB$1,FALSE))</f>
        <v>UNSD Population and Vital Statistics Report, January 2021, latest update on 4 Jan 2022</v>
      </c>
    </row>
    <row r="75" spans="1:18" x14ac:dyDescent="0.25">
      <c r="A75" s="61" t="s">
        <v>114</v>
      </c>
      <c r="B75" s="61" t="s">
        <v>399</v>
      </c>
      <c r="C75" s="96"/>
      <c r="E75" s="69"/>
      <c r="F75" s="69"/>
      <c r="G75" s="70"/>
      <c r="H75" s="73"/>
      <c r="J75" s="61" t="e">
        <f>IF(VLOOKUP($A75,'[1]2. Child Protection'!$B$8:$BG$226,'[1]2. Child Protection'!T$1,FALSE)=C75,"",VLOOKUP($A75,'[1]2. Child Protection'!$B$8:$BG$226,'[1]2. Child Protection'!T$1,FALSE)-C75)</f>
        <v>#VALUE!</v>
      </c>
      <c r="K75" s="61" t="str">
        <f>IF(VLOOKUP($A75,'[1]2. Child Protection'!$B$8:$BG$226,'[1]2. Child Protection'!U$1,FALSE)=D75,"",VLOOKUP($A75,'[1]2. Child Protection'!$B$8:$BG$226,'[1]2. Child Protection'!U$1,FALSE))</f>
        <v/>
      </c>
      <c r="L75" s="74" t="e">
        <f>IF(VLOOKUP($A75,'[1]2. Child Protection'!$B$8:$BG$226,'[1]2. Child Protection'!V$1,FALSE)=#REF!,"",VLOOKUP($A75,'[1]2. Child Protection'!$B$8:$BG$226,'[1]2. Child Protection'!V$1,FALSE)-#REF!)</f>
        <v>#REF!</v>
      </c>
      <c r="M75" s="74" t="e">
        <f>IF(VLOOKUP($A75,'[1]2. Child Protection'!$B$8:$BG$226,'[1]2. Child Protection'!W$1,FALSE)=#REF!,"",VLOOKUP($A75,'[1]2. Child Protection'!$B$8:$BG$226,'[1]2. Child Protection'!W$1,FALSE))</f>
        <v>#REF!</v>
      </c>
      <c r="N75" s="74">
        <f>IF(VLOOKUP($A75,'[1]2. Child Protection'!$B$8:$BG$226,'[1]2. Child Protection'!X$1,FALSE)=E75,"",VLOOKUP($A75,'[1]2. Child Protection'!$B$8:$BG$226,'[1]2. Child Protection'!X$1,FALSE)-E75)</f>
        <v>100</v>
      </c>
      <c r="O75" s="74" t="e">
        <f>IF(VLOOKUP($A75,'[1]2. Child Protection'!$B$8:$BG$226,'[1]2. Child Protection'!Y$1,FALSE)=#REF!,"",VLOOKUP($A75,'[1]2. Child Protection'!$B$8:$BG$226,'[1]2. Child Protection'!Y$1,FALSE))</f>
        <v>#REF!</v>
      </c>
      <c r="P75" s="74">
        <f>IF(VLOOKUP($A75,'[1]2. Child Protection'!$B$8:$BG$226,'[1]2. Child Protection'!Z$1,FALSE)=F75,"",VLOOKUP($A75,'[1]2. Child Protection'!$B$8:$BG$226,'[1]2. Child Protection'!Z$1,FALSE)-F75)</f>
        <v>100</v>
      </c>
      <c r="Q75" s="74" t="str">
        <f>IF(VLOOKUP($A75,'[1]2. Child Protection'!$B$8:$BG$226,'[1]2. Child Protection'!AA$1,FALSE)=G75,"",VLOOKUP($A75,'[1]2. Child Protection'!$B$8:$BG$226,'[1]2. Child Protection'!AA$1,FALSE))</f>
        <v>v</v>
      </c>
      <c r="R75" s="61" t="str">
        <f>IF(VLOOKUP($A75,'[1]2. Child Protection'!$B$8:$BG$226,'[1]2. Child Protection'!AB$1,FALSE)=H75,"",VLOOKUP($A75,'[1]2. Child Protection'!$B$8:$BG$226,'[1]2. Child Protection'!AB$1,FALSE))</f>
        <v>UNSD Population and Vital Statistics Report, January 2021, latest update on 4 Jan 2022</v>
      </c>
    </row>
    <row r="76" spans="1:18" x14ac:dyDescent="0.25">
      <c r="A76" s="61" t="s">
        <v>115</v>
      </c>
      <c r="B76" s="61" t="s">
        <v>400</v>
      </c>
      <c r="C76" s="74">
        <v>49.852508554237268</v>
      </c>
      <c r="D76" s="61" t="s">
        <v>12</v>
      </c>
      <c r="E76" s="69">
        <v>2012</v>
      </c>
      <c r="F76" s="71" t="s">
        <v>545</v>
      </c>
      <c r="G76" s="72"/>
      <c r="H76" s="73" t="s">
        <v>593</v>
      </c>
      <c r="J76" s="61">
        <f>IF(VLOOKUP($A76,'[1]2. Child Protection'!$B$8:$BG$226,'[1]2. Child Protection'!T$1,FALSE)=C76,"",VLOOKUP($A76,'[1]2. Child Protection'!$B$8:$BG$226,'[1]2. Child Protection'!T$1,FALSE)-C76)</f>
        <v>38.147491445762732</v>
      </c>
      <c r="K76" s="61" t="str">
        <f>IF(VLOOKUP($A76,'[1]2. Child Protection'!$B$8:$BG$226,'[1]2. Child Protection'!U$1,FALSE)=D76,"",VLOOKUP($A76,'[1]2. Child Protection'!$B$8:$BG$226,'[1]2. Child Protection'!U$1,FALSE))</f>
        <v/>
      </c>
      <c r="L76" s="74" t="e">
        <f>IF(VLOOKUP($A76,'[1]2. Child Protection'!$B$8:$BG$226,'[1]2. Child Protection'!V$1,FALSE)=#REF!,"",VLOOKUP($A76,'[1]2. Child Protection'!$B$8:$BG$226,'[1]2. Child Protection'!V$1,FALSE)-#REF!)</f>
        <v>#REF!</v>
      </c>
      <c r="M76" s="74" t="e">
        <f>IF(VLOOKUP($A76,'[1]2. Child Protection'!$B$8:$BG$226,'[1]2. Child Protection'!W$1,FALSE)=#REF!,"",VLOOKUP($A76,'[1]2. Child Protection'!$B$8:$BG$226,'[1]2. Child Protection'!W$1,FALSE))</f>
        <v>#REF!</v>
      </c>
      <c r="N76" s="74">
        <f>IF(VLOOKUP($A76,'[1]2. Child Protection'!$B$8:$BG$226,'[1]2. Child Protection'!X$1,FALSE)=E76,"",VLOOKUP($A76,'[1]2. Child Protection'!$B$8:$BG$226,'[1]2. Child Protection'!X$1,FALSE)-E76)</f>
        <v>-1921</v>
      </c>
      <c r="O76" s="74" t="e">
        <f>IF(VLOOKUP($A76,'[1]2. Child Protection'!$B$8:$BG$226,'[1]2. Child Protection'!Y$1,FALSE)=#REF!,"",VLOOKUP($A76,'[1]2. Child Protection'!$B$8:$BG$226,'[1]2. Child Protection'!Y$1,FALSE))</f>
        <v>#REF!</v>
      </c>
      <c r="P76" s="74" t="e">
        <f>IF(VLOOKUP($A76,'[1]2. Child Protection'!$B$8:$BG$226,'[1]2. Child Protection'!Z$1,FALSE)=F76,"",VLOOKUP($A76,'[1]2. Child Protection'!$B$8:$BG$226,'[1]2. Child Protection'!Z$1,FALSE)-F76)</f>
        <v>#VALUE!</v>
      </c>
      <c r="Q76" s="74" t="str">
        <f>IF(VLOOKUP($A76,'[1]2. Child Protection'!$B$8:$BG$226,'[1]2. Child Protection'!AA$1,FALSE)=G76,"",VLOOKUP($A76,'[1]2. Child Protection'!$B$8:$BG$226,'[1]2. Child Protection'!AA$1,FALSE))</f>
        <v/>
      </c>
      <c r="R76" s="61" t="str">
        <f>IF(VLOOKUP($A76,'[1]2. Child Protection'!$B$8:$BG$226,'[1]2. Child Protection'!AB$1,FALSE)=H76,"",VLOOKUP($A76,'[1]2. Child Protection'!$B$8:$BG$226,'[1]2. Child Protection'!AB$1,FALSE))</f>
        <v>DHS 2012</v>
      </c>
    </row>
    <row r="77" spans="1:18" x14ac:dyDescent="0.25">
      <c r="A77" s="61" t="s">
        <v>116</v>
      </c>
      <c r="B77" s="61" t="s">
        <v>401</v>
      </c>
      <c r="C77" s="74" t="s">
        <v>12</v>
      </c>
      <c r="D77" s="61" t="s">
        <v>12</v>
      </c>
      <c r="E77" s="69" t="s">
        <v>12</v>
      </c>
      <c r="F77" s="71" t="s">
        <v>12</v>
      </c>
      <c r="G77" s="72" t="s">
        <v>12</v>
      </c>
      <c r="H77" s="73" t="s">
        <v>12</v>
      </c>
      <c r="J77" s="61" t="e">
        <f>IF(VLOOKUP($A77,'[1]2. Child Protection'!$B$8:$BG$226,'[1]2. Child Protection'!T$1,FALSE)=C77,"",VLOOKUP($A77,'[1]2. Child Protection'!$B$8:$BG$226,'[1]2. Child Protection'!T$1,FALSE)-C77)</f>
        <v>#VALUE!</v>
      </c>
      <c r="K77" s="61" t="str">
        <f>IF(VLOOKUP($A77,'[1]2. Child Protection'!$B$8:$BG$226,'[1]2. Child Protection'!U$1,FALSE)=D77,"",VLOOKUP($A77,'[1]2. Child Protection'!$B$8:$BG$226,'[1]2. Child Protection'!U$1,FALSE))</f>
        <v/>
      </c>
      <c r="L77" s="74" t="e">
        <f>IF(VLOOKUP($A77,'[1]2. Child Protection'!$B$8:$BG$226,'[1]2. Child Protection'!V$1,FALSE)=#REF!,"",VLOOKUP($A77,'[1]2. Child Protection'!$B$8:$BG$226,'[1]2. Child Protection'!V$1,FALSE)-#REF!)</f>
        <v>#REF!</v>
      </c>
      <c r="M77" s="74" t="e">
        <f>IF(VLOOKUP($A77,'[1]2. Child Protection'!$B$8:$BG$226,'[1]2. Child Protection'!W$1,FALSE)=#REF!,"",VLOOKUP($A77,'[1]2. Child Protection'!$B$8:$BG$226,'[1]2. Child Protection'!W$1,FALSE))</f>
        <v>#REF!</v>
      </c>
      <c r="N77" s="74" t="e">
        <f>IF(VLOOKUP($A77,'[1]2. Child Protection'!$B$8:$BG$226,'[1]2. Child Protection'!X$1,FALSE)=E77,"",VLOOKUP($A77,'[1]2. Child Protection'!$B$8:$BG$226,'[1]2. Child Protection'!X$1,FALSE)-E77)</f>
        <v>#VALUE!</v>
      </c>
      <c r="O77" s="74" t="e">
        <f>IF(VLOOKUP($A77,'[1]2. Child Protection'!$B$8:$BG$226,'[1]2. Child Protection'!Y$1,FALSE)=#REF!,"",VLOOKUP($A77,'[1]2. Child Protection'!$B$8:$BG$226,'[1]2. Child Protection'!Y$1,FALSE))</f>
        <v>#REF!</v>
      </c>
      <c r="P77" s="74" t="e">
        <f>IF(VLOOKUP($A77,'[1]2. Child Protection'!$B$8:$BG$226,'[1]2. Child Protection'!Z$1,FALSE)=F77,"",VLOOKUP($A77,'[1]2. Child Protection'!$B$8:$BG$226,'[1]2. Child Protection'!Z$1,FALSE)-F77)</f>
        <v>#VALUE!</v>
      </c>
      <c r="Q77" s="74" t="str">
        <f>IF(VLOOKUP($A77,'[1]2. Child Protection'!$B$8:$BG$226,'[1]2. Child Protection'!AA$1,FALSE)=G77,"",VLOOKUP($A77,'[1]2. Child Protection'!$B$8:$BG$226,'[1]2. Child Protection'!AA$1,FALSE))</f>
        <v/>
      </c>
      <c r="R77" s="61" t="str">
        <f>IF(VLOOKUP($A77,'[1]2. Child Protection'!$B$8:$BG$226,'[1]2. Child Protection'!AB$1,FALSE)=H77,"",VLOOKUP($A77,'[1]2. Child Protection'!$B$8:$BG$226,'[1]2. Child Protection'!AB$1,FALSE))</f>
        <v>DHS 2019-20</v>
      </c>
    </row>
    <row r="78" spans="1:18" x14ac:dyDescent="0.25">
      <c r="A78" s="61" t="s">
        <v>119</v>
      </c>
      <c r="B78" s="61" t="s">
        <v>402</v>
      </c>
      <c r="C78" s="74">
        <v>53.296722038407751</v>
      </c>
      <c r="D78" s="61" t="s">
        <v>28</v>
      </c>
      <c r="E78" s="69">
        <v>2020</v>
      </c>
      <c r="F78" s="71" t="s">
        <v>545</v>
      </c>
      <c r="G78" s="72" t="s">
        <v>594</v>
      </c>
      <c r="H78" s="73" t="s">
        <v>595</v>
      </c>
      <c r="J78" s="61">
        <f>IF(VLOOKUP($A78,'[1]2. Child Protection'!$B$8:$BG$226,'[1]2. Child Protection'!T$1,FALSE)=C78,"",VLOOKUP($A78,'[1]2. Child Protection'!$B$8:$BG$226,'[1]2. Child Protection'!T$1,FALSE)-C78)</f>
        <v>44.203277961592249</v>
      </c>
      <c r="K78" s="61">
        <f>IF(VLOOKUP($A78,'[1]2. Child Protection'!$B$8:$BG$226,'[1]2. Child Protection'!U$1,FALSE)=D78,"",VLOOKUP($A78,'[1]2. Child Protection'!$B$8:$BG$226,'[1]2. Child Protection'!U$1,FALSE))</f>
        <v>0</v>
      </c>
      <c r="L78" s="74" t="e">
        <f>IF(VLOOKUP($A78,'[1]2. Child Protection'!$B$8:$BG$226,'[1]2. Child Protection'!V$1,FALSE)=#REF!,"",VLOOKUP($A78,'[1]2. Child Protection'!$B$8:$BG$226,'[1]2. Child Protection'!V$1,FALSE)-#REF!)</f>
        <v>#REF!</v>
      </c>
      <c r="M78" s="74" t="e">
        <f>IF(VLOOKUP($A78,'[1]2. Child Protection'!$B$8:$BG$226,'[1]2. Child Protection'!W$1,FALSE)=#REF!,"",VLOOKUP($A78,'[1]2. Child Protection'!$B$8:$BG$226,'[1]2. Child Protection'!W$1,FALSE))</f>
        <v>#REF!</v>
      </c>
      <c r="N78" s="74">
        <f>IF(VLOOKUP($A78,'[1]2. Child Protection'!$B$8:$BG$226,'[1]2. Child Protection'!X$1,FALSE)=E78,"",VLOOKUP($A78,'[1]2. Child Protection'!$B$8:$BG$226,'[1]2. Child Protection'!X$1,FALSE)-E78)</f>
        <v>-1921.5</v>
      </c>
      <c r="O78" s="74" t="e">
        <f>IF(VLOOKUP($A78,'[1]2. Child Protection'!$B$8:$BG$226,'[1]2. Child Protection'!Y$1,FALSE)=#REF!,"",VLOOKUP($A78,'[1]2. Child Protection'!$B$8:$BG$226,'[1]2. Child Protection'!Y$1,FALSE))</f>
        <v>#REF!</v>
      </c>
      <c r="P78" s="74" t="e">
        <f>IF(VLOOKUP($A78,'[1]2. Child Protection'!$B$8:$BG$226,'[1]2. Child Protection'!Z$1,FALSE)=F78,"",VLOOKUP($A78,'[1]2. Child Protection'!$B$8:$BG$226,'[1]2. Child Protection'!Z$1,FALSE)-F78)</f>
        <v>#VALUE!</v>
      </c>
      <c r="Q78" s="74">
        <f>IF(VLOOKUP($A78,'[1]2. Child Protection'!$B$8:$BG$226,'[1]2. Child Protection'!AA$1,FALSE)=G78,"",VLOOKUP($A78,'[1]2. Child Protection'!$B$8:$BG$226,'[1]2. Child Protection'!AA$1,FALSE))</f>
        <v>0</v>
      </c>
      <c r="R78" s="61" t="str">
        <f>IF(VLOOKUP($A78,'[1]2. Child Protection'!$B$8:$BG$226,'[1]2. Child Protection'!AB$1,FALSE)=H78,"",VLOOKUP($A78,'[1]2. Child Protection'!$B$8:$BG$226,'[1]2. Child Protection'!AB$1,FALSE))</f>
        <v>WMS 2017</v>
      </c>
    </row>
    <row r="79" spans="1:18" x14ac:dyDescent="0.25">
      <c r="A79" s="61" t="s">
        <v>121</v>
      </c>
      <c r="B79" s="61" t="s">
        <v>403</v>
      </c>
      <c r="C79" s="96">
        <v>428.9649089852926</v>
      </c>
      <c r="D79" s="61" t="s">
        <v>12</v>
      </c>
      <c r="E79" s="69">
        <v>2012</v>
      </c>
      <c r="F79" s="71" t="s">
        <v>545</v>
      </c>
      <c r="G79" s="72"/>
      <c r="H79" s="73" t="s">
        <v>596</v>
      </c>
      <c r="J79" s="61" t="e">
        <f>IF(VLOOKUP($A79,'[1]2. Child Protection'!$B$8:$BG$226,'[1]2. Child Protection'!T$1,FALSE)=C79,"",VLOOKUP($A79,'[1]2. Child Protection'!$B$8:$BG$226,'[1]2. Child Protection'!T$1,FALSE)-C79)</f>
        <v>#VALUE!</v>
      </c>
      <c r="K79" s="61" t="str">
        <f>IF(VLOOKUP($A79,'[1]2. Child Protection'!$B$8:$BG$226,'[1]2. Child Protection'!U$1,FALSE)=D79,"",VLOOKUP($A79,'[1]2. Child Protection'!$B$8:$BG$226,'[1]2. Child Protection'!U$1,FALSE))</f>
        <v/>
      </c>
      <c r="L79" s="74" t="e">
        <f>IF(VLOOKUP($A79,'[1]2. Child Protection'!$B$8:$BG$226,'[1]2. Child Protection'!V$1,FALSE)=#REF!,"",VLOOKUP($A79,'[1]2. Child Protection'!$B$8:$BG$226,'[1]2. Child Protection'!V$1,FALSE)-#REF!)</f>
        <v>#REF!</v>
      </c>
      <c r="M79" s="74" t="e">
        <f>IF(VLOOKUP($A79,'[1]2. Child Protection'!$B$8:$BG$226,'[1]2. Child Protection'!W$1,FALSE)=#REF!,"",VLOOKUP($A79,'[1]2. Child Protection'!$B$8:$BG$226,'[1]2. Child Protection'!W$1,FALSE))</f>
        <v>#REF!</v>
      </c>
      <c r="N79" s="74">
        <f>IF(VLOOKUP($A79,'[1]2. Child Protection'!$B$8:$BG$226,'[1]2. Child Protection'!X$1,FALSE)=E79,"",VLOOKUP($A79,'[1]2. Child Protection'!$B$8:$BG$226,'[1]2. Child Protection'!X$1,FALSE)-E79)</f>
        <v>-1912</v>
      </c>
      <c r="O79" s="74" t="e">
        <f>IF(VLOOKUP($A79,'[1]2. Child Protection'!$B$8:$BG$226,'[1]2. Child Protection'!Y$1,FALSE)=#REF!,"",VLOOKUP($A79,'[1]2. Child Protection'!$B$8:$BG$226,'[1]2. Child Protection'!Y$1,FALSE))</f>
        <v>#REF!</v>
      </c>
      <c r="P79" s="74" t="e">
        <f>IF(VLOOKUP($A79,'[1]2. Child Protection'!$B$8:$BG$226,'[1]2. Child Protection'!Z$1,FALSE)=F79,"",VLOOKUP($A79,'[1]2. Child Protection'!$B$8:$BG$226,'[1]2. Child Protection'!Z$1,FALSE)-F79)</f>
        <v>#VALUE!</v>
      </c>
      <c r="Q79" s="74" t="str">
        <f>IF(VLOOKUP($A79,'[1]2. Child Protection'!$B$8:$BG$226,'[1]2. Child Protection'!AA$1,FALSE)=G79,"",VLOOKUP($A79,'[1]2. Child Protection'!$B$8:$BG$226,'[1]2. Child Protection'!AA$1,FALSE))</f>
        <v>v</v>
      </c>
      <c r="R79" s="61" t="str">
        <f>IF(VLOOKUP($A79,'[1]2. Child Protection'!$B$8:$BG$226,'[1]2. Child Protection'!AB$1,FALSE)=H79,"",VLOOKUP($A79,'[1]2. Child Protection'!$B$8:$BG$226,'[1]2. Child Protection'!AB$1,FALSE))</f>
        <v>Federal Statistical Office</v>
      </c>
    </row>
    <row r="80" spans="1:18" x14ac:dyDescent="0.25">
      <c r="A80" s="61" t="s">
        <v>123</v>
      </c>
      <c r="B80" s="61" t="s">
        <v>404</v>
      </c>
      <c r="C80" s="74">
        <v>26.620009901238006</v>
      </c>
      <c r="D80" s="61" t="s">
        <v>12</v>
      </c>
      <c r="E80" s="69">
        <v>2021</v>
      </c>
      <c r="F80" s="71" t="s">
        <v>545</v>
      </c>
      <c r="G80" s="72"/>
      <c r="H80" s="73" t="s">
        <v>597</v>
      </c>
      <c r="J80" s="61">
        <f>IF(VLOOKUP($A80,'[1]2. Child Protection'!$B$8:$BG$226,'[1]2. Child Protection'!T$1,FALSE)=C80,"",VLOOKUP($A80,'[1]2. Child Protection'!$B$8:$BG$226,'[1]2. Child Protection'!T$1,FALSE)-C80)</f>
        <v>30.779990098761992</v>
      </c>
      <c r="K80" s="61" t="str">
        <f>IF(VLOOKUP($A80,'[1]2. Child Protection'!$B$8:$BG$226,'[1]2. Child Protection'!U$1,FALSE)=D80,"",VLOOKUP($A80,'[1]2. Child Protection'!$B$8:$BG$226,'[1]2. Child Protection'!U$1,FALSE))</f>
        <v/>
      </c>
      <c r="L80" s="74" t="e">
        <f>IF(VLOOKUP($A80,'[1]2. Child Protection'!$B$8:$BG$226,'[1]2. Child Protection'!V$1,FALSE)=#REF!,"",VLOOKUP($A80,'[1]2. Child Protection'!$B$8:$BG$226,'[1]2. Child Protection'!V$1,FALSE)-#REF!)</f>
        <v>#REF!</v>
      </c>
      <c r="M80" s="74" t="e">
        <f>IF(VLOOKUP($A80,'[1]2. Child Protection'!$B$8:$BG$226,'[1]2. Child Protection'!W$1,FALSE)=#REF!,"",VLOOKUP($A80,'[1]2. Child Protection'!$B$8:$BG$226,'[1]2. Child Protection'!W$1,FALSE))</f>
        <v>#REF!</v>
      </c>
      <c r="N80" s="74">
        <f>IF(VLOOKUP($A80,'[1]2. Child Protection'!$B$8:$BG$226,'[1]2. Child Protection'!X$1,FALSE)=E80,"",VLOOKUP($A80,'[1]2. Child Protection'!$B$8:$BG$226,'[1]2. Child Protection'!X$1,FALSE)-E80)</f>
        <v>-1949</v>
      </c>
      <c r="O80" s="74" t="e">
        <f>IF(VLOOKUP($A80,'[1]2. Child Protection'!$B$8:$BG$226,'[1]2. Child Protection'!Y$1,FALSE)=#REF!,"",VLOOKUP($A80,'[1]2. Child Protection'!$B$8:$BG$226,'[1]2. Child Protection'!Y$1,FALSE))</f>
        <v>#REF!</v>
      </c>
      <c r="P80" s="74" t="e">
        <f>IF(VLOOKUP($A80,'[1]2. Child Protection'!$B$8:$BG$226,'[1]2. Child Protection'!Z$1,FALSE)=F80,"",VLOOKUP($A80,'[1]2. Child Protection'!$B$8:$BG$226,'[1]2. Child Protection'!Z$1,FALSE)-F80)</f>
        <v>#VALUE!</v>
      </c>
      <c r="Q80" s="74" t="str">
        <f>IF(VLOOKUP($A80,'[1]2. Child Protection'!$B$8:$BG$226,'[1]2. Child Protection'!AA$1,FALSE)=G80,"",VLOOKUP($A80,'[1]2. Child Protection'!$B$8:$BG$226,'[1]2. Child Protection'!AA$1,FALSE))</f>
        <v/>
      </c>
      <c r="R80" s="61" t="str">
        <f>IF(VLOOKUP($A80,'[1]2. Child Protection'!$B$8:$BG$226,'[1]2. Child Protection'!AB$1,FALSE)=H80,"",VLOOKUP($A80,'[1]2. Child Protection'!$B$8:$BG$226,'[1]2. Child Protection'!AB$1,FALSE))</f>
        <v>MICS 2017-18</v>
      </c>
    </row>
    <row r="81" spans="1:18" x14ac:dyDescent="0.25">
      <c r="A81" s="61" t="s">
        <v>124</v>
      </c>
      <c r="B81" s="61" t="s">
        <v>405</v>
      </c>
      <c r="C81" s="96">
        <v>87.894143913958345</v>
      </c>
      <c r="D81" s="61" t="s">
        <v>12</v>
      </c>
      <c r="E81" s="69">
        <v>2022</v>
      </c>
      <c r="F81" s="69" t="s">
        <v>545</v>
      </c>
      <c r="G81" s="70"/>
      <c r="H81" s="73" t="s">
        <v>598</v>
      </c>
      <c r="J81" s="61" t="e">
        <f>IF(VLOOKUP($A81,'[1]2. Child Protection'!$B$8:$BG$226,'[1]2. Child Protection'!T$1,FALSE)=C81,"",VLOOKUP($A81,'[1]2. Child Protection'!$B$8:$BG$226,'[1]2. Child Protection'!T$1,FALSE)-C81)</f>
        <v>#VALUE!</v>
      </c>
      <c r="K81" s="61" t="str">
        <f>IF(VLOOKUP($A81,'[1]2. Child Protection'!$B$8:$BG$226,'[1]2. Child Protection'!U$1,FALSE)=D81,"",VLOOKUP($A81,'[1]2. Child Protection'!$B$8:$BG$226,'[1]2. Child Protection'!U$1,FALSE))</f>
        <v/>
      </c>
      <c r="L81" s="74" t="e">
        <f>IF(VLOOKUP($A81,'[1]2. Child Protection'!$B$8:$BG$226,'[1]2. Child Protection'!V$1,FALSE)=#REF!,"",VLOOKUP($A81,'[1]2. Child Protection'!$B$8:$BG$226,'[1]2. Child Protection'!V$1,FALSE)-#REF!)</f>
        <v>#REF!</v>
      </c>
      <c r="M81" s="74" t="e">
        <f>IF(VLOOKUP($A81,'[1]2. Child Protection'!$B$8:$BG$226,'[1]2. Child Protection'!W$1,FALSE)=#REF!,"",VLOOKUP($A81,'[1]2. Child Protection'!$B$8:$BG$226,'[1]2. Child Protection'!W$1,FALSE))</f>
        <v>#REF!</v>
      </c>
      <c r="N81" s="74">
        <f>IF(VLOOKUP($A81,'[1]2. Child Protection'!$B$8:$BG$226,'[1]2. Child Protection'!X$1,FALSE)=E81,"",VLOOKUP($A81,'[1]2. Child Protection'!$B$8:$BG$226,'[1]2. Child Protection'!X$1,FALSE)-E81)</f>
        <v>-1922</v>
      </c>
      <c r="O81" s="74" t="e">
        <f>IF(VLOOKUP($A81,'[1]2. Child Protection'!$B$8:$BG$226,'[1]2. Child Protection'!Y$1,FALSE)=#REF!,"",VLOOKUP($A81,'[1]2. Child Protection'!$B$8:$BG$226,'[1]2. Child Protection'!Y$1,FALSE))</f>
        <v>#REF!</v>
      </c>
      <c r="P81" s="74" t="e">
        <f>IF(VLOOKUP($A81,'[1]2. Child Protection'!$B$8:$BG$226,'[1]2. Child Protection'!Z$1,FALSE)=F81,"",VLOOKUP($A81,'[1]2. Child Protection'!$B$8:$BG$226,'[1]2. Child Protection'!Z$1,FALSE)-F81)</f>
        <v>#VALUE!</v>
      </c>
      <c r="Q81" s="74" t="str">
        <f>IF(VLOOKUP($A81,'[1]2. Child Protection'!$B$8:$BG$226,'[1]2. Child Protection'!AA$1,FALSE)=G81,"",VLOOKUP($A81,'[1]2. Child Protection'!$B$8:$BG$226,'[1]2. Child Protection'!AA$1,FALSE))</f>
        <v>v</v>
      </c>
      <c r="R81" s="61" t="str">
        <f>IF(VLOOKUP($A81,'[1]2. Child Protection'!$B$8:$BG$226,'[1]2. Child Protection'!AB$1,FALSE)=H81,"",VLOOKUP($A81,'[1]2. Child Protection'!$B$8:$BG$226,'[1]2. Child Protection'!AB$1,FALSE))</f>
        <v>UNSD Population and Vital Statistics Report, January 2021, latest update on 4 Jan 2022</v>
      </c>
    </row>
    <row r="82" spans="1:18" x14ac:dyDescent="0.25">
      <c r="A82" s="61" t="s">
        <v>138</v>
      </c>
      <c r="B82" s="61" t="s">
        <v>406</v>
      </c>
      <c r="C82" s="96">
        <v>282.7551150082603</v>
      </c>
      <c r="D82" s="61" t="s">
        <v>12</v>
      </c>
      <c r="E82" s="69">
        <v>2021</v>
      </c>
      <c r="F82" s="71" t="s">
        <v>545</v>
      </c>
      <c r="G82" s="72"/>
      <c r="H82" s="73" t="s">
        <v>599</v>
      </c>
      <c r="J82" s="61" t="e">
        <f>IF(VLOOKUP($A82,'[1]2. Child Protection'!$B$8:$BG$226,'[1]2. Child Protection'!T$1,FALSE)=C82,"",VLOOKUP($A82,'[1]2. Child Protection'!$B$8:$BG$226,'[1]2. Child Protection'!T$1,FALSE)-C82)</f>
        <v>#VALUE!</v>
      </c>
      <c r="K82" s="61" t="str">
        <f>IF(VLOOKUP($A82,'[1]2. Child Protection'!$B$8:$BG$226,'[1]2. Child Protection'!U$1,FALSE)=D82,"",VLOOKUP($A82,'[1]2. Child Protection'!$B$8:$BG$226,'[1]2. Child Protection'!U$1,FALSE))</f>
        <v/>
      </c>
      <c r="L82" s="74" t="e">
        <f>IF(VLOOKUP($A82,'[1]2. Child Protection'!$B$8:$BG$226,'[1]2. Child Protection'!V$1,FALSE)=#REF!,"",VLOOKUP($A82,'[1]2. Child Protection'!$B$8:$BG$226,'[1]2. Child Protection'!V$1,FALSE)-#REF!)</f>
        <v>#REF!</v>
      </c>
      <c r="M82" s="74" t="e">
        <f>IF(VLOOKUP($A82,'[1]2. Child Protection'!$B$8:$BG$226,'[1]2. Child Protection'!W$1,FALSE)=#REF!,"",VLOOKUP($A82,'[1]2. Child Protection'!$B$8:$BG$226,'[1]2. Child Protection'!W$1,FALSE))</f>
        <v>#REF!</v>
      </c>
      <c r="N82" s="74" t="e">
        <f>IF(VLOOKUP($A82,'[1]2. Child Protection'!$B$8:$BG$226,'[1]2. Child Protection'!X$1,FALSE)=E82,"",VLOOKUP($A82,'[1]2. Child Protection'!$B$8:$BG$226,'[1]2. Child Protection'!X$1,FALSE)-E82)</f>
        <v>#VALUE!</v>
      </c>
      <c r="O82" s="74" t="e">
        <f>IF(VLOOKUP($A82,'[1]2. Child Protection'!$B$8:$BG$226,'[1]2. Child Protection'!Y$1,FALSE)=#REF!,"",VLOOKUP($A82,'[1]2. Child Protection'!$B$8:$BG$226,'[1]2. Child Protection'!Y$1,FALSE))</f>
        <v>#REF!</v>
      </c>
      <c r="P82" s="74" t="e">
        <f>IF(VLOOKUP($A82,'[1]2. Child Protection'!$B$8:$BG$226,'[1]2. Child Protection'!Z$1,FALSE)=F82,"",VLOOKUP($A82,'[1]2. Child Protection'!$B$8:$BG$226,'[1]2. Child Protection'!Z$1,FALSE)-F82)</f>
        <v>#VALUE!</v>
      </c>
      <c r="Q82" s="74" t="str">
        <f>IF(VLOOKUP($A82,'[1]2. Child Protection'!$B$8:$BG$226,'[1]2. Child Protection'!AA$1,FALSE)=G82,"",VLOOKUP($A82,'[1]2. Child Protection'!$B$8:$BG$226,'[1]2. Child Protection'!AA$1,FALSE))</f>
        <v/>
      </c>
      <c r="R82" s="61">
        <f>IF(VLOOKUP($A82,'[1]2. Child Protection'!$B$8:$BG$226,'[1]2. Child Protection'!AB$1,FALSE)=H82,"",VLOOKUP($A82,'[1]2. Child Protection'!$B$8:$BG$226,'[1]2. Child Protection'!AB$1,FALSE))</f>
        <v>0</v>
      </c>
    </row>
    <row r="83" spans="1:18" x14ac:dyDescent="0.25">
      <c r="A83" s="61" t="s">
        <v>126</v>
      </c>
      <c r="B83" s="61" t="s">
        <v>407</v>
      </c>
      <c r="C83" s="74">
        <v>71.465260545551459</v>
      </c>
      <c r="D83" s="61" t="s">
        <v>12</v>
      </c>
      <c r="E83" s="69">
        <v>2015</v>
      </c>
      <c r="F83" s="71" t="s">
        <v>545</v>
      </c>
      <c r="G83" s="72"/>
      <c r="H83" s="73" t="s">
        <v>600</v>
      </c>
      <c r="J83" s="61">
        <f>IF(VLOOKUP($A83,'[1]2. Child Protection'!$B$8:$BG$226,'[1]2. Child Protection'!T$1,FALSE)=C83,"",VLOOKUP($A83,'[1]2. Child Protection'!$B$8:$BG$226,'[1]2. Child Protection'!T$1,FALSE)-C83)</f>
        <v>17.034739454448541</v>
      </c>
      <c r="K83" s="61" t="str">
        <f>IF(VLOOKUP($A83,'[1]2. Child Protection'!$B$8:$BG$226,'[1]2. Child Protection'!U$1,FALSE)=D83,"",VLOOKUP($A83,'[1]2. Child Protection'!$B$8:$BG$226,'[1]2. Child Protection'!U$1,FALSE))</f>
        <v>y</v>
      </c>
      <c r="L83" s="74" t="e">
        <f>IF(VLOOKUP($A83,'[1]2. Child Protection'!$B$8:$BG$226,'[1]2. Child Protection'!V$1,FALSE)=#REF!,"",VLOOKUP($A83,'[1]2. Child Protection'!$B$8:$BG$226,'[1]2. Child Protection'!V$1,FALSE)-#REF!)</f>
        <v>#REF!</v>
      </c>
      <c r="M83" s="74" t="e">
        <f>IF(VLOOKUP($A83,'[1]2. Child Protection'!$B$8:$BG$226,'[1]2. Child Protection'!W$1,FALSE)=#REF!,"",VLOOKUP($A83,'[1]2. Child Protection'!$B$8:$BG$226,'[1]2. Child Protection'!W$1,FALSE))</f>
        <v>#REF!</v>
      </c>
      <c r="N83" s="74" t="e">
        <f>IF(VLOOKUP($A83,'[1]2. Child Protection'!$B$8:$BG$226,'[1]2. Child Protection'!X$1,FALSE)=E83,"",VLOOKUP($A83,'[1]2. Child Protection'!$B$8:$BG$226,'[1]2. Child Protection'!X$1,FALSE)-E83)</f>
        <v>#VALUE!</v>
      </c>
      <c r="O83" s="74" t="e">
        <f>IF(VLOOKUP($A83,'[1]2. Child Protection'!$B$8:$BG$226,'[1]2. Child Protection'!Y$1,FALSE)=#REF!,"",VLOOKUP($A83,'[1]2. Child Protection'!$B$8:$BG$226,'[1]2. Child Protection'!Y$1,FALSE))</f>
        <v>#REF!</v>
      </c>
      <c r="P83" s="74" t="e">
        <f>IF(VLOOKUP($A83,'[1]2. Child Protection'!$B$8:$BG$226,'[1]2. Child Protection'!Z$1,FALSE)=F83,"",VLOOKUP($A83,'[1]2. Child Protection'!$B$8:$BG$226,'[1]2. Child Protection'!Z$1,FALSE)-F83)</f>
        <v>#VALUE!</v>
      </c>
      <c r="Q83" s="74" t="str">
        <f>IF(VLOOKUP($A83,'[1]2. Child Protection'!$B$8:$BG$226,'[1]2. Child Protection'!AA$1,FALSE)=G83,"",VLOOKUP($A83,'[1]2. Child Protection'!$B$8:$BG$226,'[1]2. Child Protection'!AA$1,FALSE))</f>
        <v/>
      </c>
      <c r="R83" s="61" t="str">
        <f>IF(VLOOKUP($A83,'[1]2. Child Protection'!$B$8:$BG$226,'[1]2. Child Protection'!AB$1,FALSE)=H83,"",VLOOKUP($A83,'[1]2. Child Protection'!$B$8:$BG$226,'[1]2. Child Protection'!AB$1,FALSE))</f>
        <v>ENSMI 2014-15</v>
      </c>
    </row>
    <row r="84" spans="1:18" x14ac:dyDescent="0.25">
      <c r="A84" s="61" t="s">
        <v>128</v>
      </c>
      <c r="B84" s="61" t="s">
        <v>408</v>
      </c>
      <c r="C84" s="74">
        <v>17.769590130748359</v>
      </c>
      <c r="D84" s="61" t="s">
        <v>12</v>
      </c>
      <c r="E84" s="69">
        <v>2012</v>
      </c>
      <c r="F84" s="71" t="s">
        <v>545</v>
      </c>
      <c r="G84" s="72"/>
      <c r="H84" s="73" t="s">
        <v>601</v>
      </c>
      <c r="J84" s="61">
        <f>IF(VLOOKUP($A84,'[1]2. Child Protection'!$B$8:$BG$226,'[1]2. Child Protection'!T$1,FALSE)=C84,"",VLOOKUP($A84,'[1]2. Child Protection'!$B$8:$BG$226,'[1]2. Child Protection'!T$1,FALSE)-C84)</f>
        <v>39.430409869251648</v>
      </c>
      <c r="K84" s="61" t="str">
        <f>IF(VLOOKUP($A84,'[1]2. Child Protection'!$B$8:$BG$226,'[1]2. Child Protection'!U$1,FALSE)=D84,"",VLOOKUP($A84,'[1]2. Child Protection'!$B$8:$BG$226,'[1]2. Child Protection'!U$1,FALSE))</f>
        <v/>
      </c>
      <c r="L84" s="74" t="e">
        <f>IF(VLOOKUP($A84,'[1]2. Child Protection'!$B$8:$BG$226,'[1]2. Child Protection'!V$1,FALSE)=#REF!,"",VLOOKUP($A84,'[1]2. Child Protection'!$B$8:$BG$226,'[1]2. Child Protection'!V$1,FALSE)-#REF!)</f>
        <v>#REF!</v>
      </c>
      <c r="M84" s="74" t="e">
        <f>IF(VLOOKUP($A84,'[1]2. Child Protection'!$B$8:$BG$226,'[1]2. Child Protection'!W$1,FALSE)=#REF!,"",VLOOKUP($A84,'[1]2. Child Protection'!$B$8:$BG$226,'[1]2. Child Protection'!W$1,FALSE))</f>
        <v>#REF!</v>
      </c>
      <c r="N84" s="74">
        <f>IF(VLOOKUP($A84,'[1]2. Child Protection'!$B$8:$BG$226,'[1]2. Child Protection'!X$1,FALSE)=E84,"",VLOOKUP($A84,'[1]2. Child Protection'!$B$8:$BG$226,'[1]2. Child Protection'!X$1,FALSE)-E84)</f>
        <v>-1949.6</v>
      </c>
      <c r="O84" s="74" t="e">
        <f>IF(VLOOKUP($A84,'[1]2. Child Protection'!$B$8:$BG$226,'[1]2. Child Protection'!Y$1,FALSE)=#REF!,"",VLOOKUP($A84,'[1]2. Child Protection'!$B$8:$BG$226,'[1]2. Child Protection'!Y$1,FALSE))</f>
        <v>#REF!</v>
      </c>
      <c r="P84" s="74" t="e">
        <f>IF(VLOOKUP($A84,'[1]2. Child Protection'!$B$8:$BG$226,'[1]2. Child Protection'!Z$1,FALSE)=F84,"",VLOOKUP($A84,'[1]2. Child Protection'!$B$8:$BG$226,'[1]2. Child Protection'!Z$1,FALSE)-F84)</f>
        <v>#VALUE!</v>
      </c>
      <c r="Q84" s="74" t="str">
        <f>IF(VLOOKUP($A84,'[1]2. Child Protection'!$B$8:$BG$226,'[1]2. Child Protection'!AA$1,FALSE)=G84,"",VLOOKUP($A84,'[1]2. Child Protection'!$B$8:$BG$226,'[1]2. Child Protection'!AA$1,FALSE))</f>
        <v/>
      </c>
      <c r="R84" s="61" t="str">
        <f>IF(VLOOKUP($A84,'[1]2. Child Protection'!$B$8:$BG$226,'[1]2. Child Protection'!AB$1,FALSE)=H84,"",VLOOKUP($A84,'[1]2. Child Protection'!$B$8:$BG$226,'[1]2. Child Protection'!AB$1,FALSE))</f>
        <v>DHS 2018</v>
      </c>
    </row>
    <row r="85" spans="1:18" x14ac:dyDescent="0.25">
      <c r="A85" s="61" t="s">
        <v>129</v>
      </c>
      <c r="B85" s="61" t="s">
        <v>409</v>
      </c>
      <c r="C85" s="74">
        <v>41.544533431809263</v>
      </c>
      <c r="D85" s="61" t="s">
        <v>12</v>
      </c>
      <c r="E85" s="69">
        <v>2020</v>
      </c>
      <c r="F85" s="71" t="s">
        <v>545</v>
      </c>
      <c r="G85" s="72"/>
      <c r="H85" s="73" t="s">
        <v>602</v>
      </c>
      <c r="J85" s="61">
        <f>IF(VLOOKUP($A85,'[1]2. Child Protection'!$B$8:$BG$226,'[1]2. Child Protection'!T$1,FALSE)=C85,"",VLOOKUP($A85,'[1]2. Child Protection'!$B$8:$BG$226,'[1]2. Child Protection'!T$1,FALSE)-C85)</f>
        <v>-5.6445334318092648</v>
      </c>
      <c r="K85" s="61" t="str">
        <f>IF(VLOOKUP($A85,'[1]2. Child Protection'!$B$8:$BG$226,'[1]2. Child Protection'!U$1,FALSE)=D85,"",VLOOKUP($A85,'[1]2. Child Protection'!$B$8:$BG$226,'[1]2. Child Protection'!U$1,FALSE))</f>
        <v/>
      </c>
      <c r="L85" s="74" t="e">
        <f>IF(VLOOKUP($A85,'[1]2. Child Protection'!$B$8:$BG$226,'[1]2. Child Protection'!V$1,FALSE)=#REF!,"",VLOOKUP($A85,'[1]2. Child Protection'!$B$8:$BG$226,'[1]2. Child Protection'!V$1,FALSE)-#REF!)</f>
        <v>#REF!</v>
      </c>
      <c r="M85" s="74" t="e">
        <f>IF(VLOOKUP($A85,'[1]2. Child Protection'!$B$8:$BG$226,'[1]2. Child Protection'!W$1,FALSE)=#REF!,"",VLOOKUP($A85,'[1]2. Child Protection'!$B$8:$BG$226,'[1]2. Child Protection'!W$1,FALSE))</f>
        <v>#REF!</v>
      </c>
      <c r="N85" s="74">
        <f>IF(VLOOKUP($A85,'[1]2. Child Protection'!$B$8:$BG$226,'[1]2. Child Protection'!X$1,FALSE)=E85,"",VLOOKUP($A85,'[1]2. Child Protection'!$B$8:$BG$226,'[1]2. Child Protection'!X$1,FALSE)-E85)</f>
        <v>-1972.9</v>
      </c>
      <c r="O85" s="74" t="e">
        <f>IF(VLOOKUP($A85,'[1]2. Child Protection'!$B$8:$BG$226,'[1]2. Child Protection'!Y$1,FALSE)=#REF!,"",VLOOKUP($A85,'[1]2. Child Protection'!$B$8:$BG$226,'[1]2. Child Protection'!Y$1,FALSE))</f>
        <v>#REF!</v>
      </c>
      <c r="P85" s="74" t="e">
        <f>IF(VLOOKUP($A85,'[1]2. Child Protection'!$B$8:$BG$226,'[1]2. Child Protection'!Z$1,FALSE)=F85,"",VLOOKUP($A85,'[1]2. Child Protection'!$B$8:$BG$226,'[1]2. Child Protection'!Z$1,FALSE)-F85)</f>
        <v>#VALUE!</v>
      </c>
      <c r="Q85" s="74" t="str">
        <f>IF(VLOOKUP($A85,'[1]2. Child Protection'!$B$8:$BG$226,'[1]2. Child Protection'!AA$1,FALSE)=G85,"",VLOOKUP($A85,'[1]2. Child Protection'!$B$8:$BG$226,'[1]2. Child Protection'!AA$1,FALSE))</f>
        <v/>
      </c>
      <c r="R85" s="61" t="str">
        <f>IF(VLOOKUP($A85,'[1]2. Child Protection'!$B$8:$BG$226,'[1]2. Child Protection'!AB$1,FALSE)=H85,"",VLOOKUP($A85,'[1]2. Child Protection'!$B$8:$BG$226,'[1]2. Child Protection'!AB$1,FALSE))</f>
        <v>MICS 2018-19</v>
      </c>
    </row>
    <row r="86" spans="1:18" x14ac:dyDescent="0.25">
      <c r="A86" s="61" t="s">
        <v>130</v>
      </c>
      <c r="B86" s="61" t="s">
        <v>410</v>
      </c>
      <c r="C86" s="74">
        <v>304.66714218636309</v>
      </c>
      <c r="D86" s="61" t="s">
        <v>12</v>
      </c>
      <c r="E86" s="69">
        <v>2014</v>
      </c>
      <c r="F86" s="71" t="s">
        <v>545</v>
      </c>
      <c r="G86" s="72"/>
      <c r="H86" s="73" t="s">
        <v>603</v>
      </c>
      <c r="J86" s="61">
        <f>IF(VLOOKUP($A86,'[1]2. Child Protection'!$B$8:$BG$226,'[1]2. Child Protection'!T$1,FALSE)=C86,"",VLOOKUP($A86,'[1]2. Child Protection'!$B$8:$BG$226,'[1]2. Child Protection'!T$1,FALSE)-C86)</f>
        <v>-236.76714218636309</v>
      </c>
      <c r="K86" s="61" t="str">
        <f>IF(VLOOKUP($A86,'[1]2. Child Protection'!$B$8:$BG$226,'[1]2. Child Protection'!U$1,FALSE)=D86,"",VLOOKUP($A86,'[1]2. Child Protection'!$B$8:$BG$226,'[1]2. Child Protection'!U$1,FALSE))</f>
        <v/>
      </c>
      <c r="L86" s="74" t="e">
        <f>IF(VLOOKUP($A86,'[1]2. Child Protection'!$B$8:$BG$226,'[1]2. Child Protection'!V$1,FALSE)=#REF!,"",VLOOKUP($A86,'[1]2. Child Protection'!$B$8:$BG$226,'[1]2. Child Protection'!V$1,FALSE)-#REF!)</f>
        <v>#REF!</v>
      </c>
      <c r="M86" s="74" t="e">
        <f>IF(VLOOKUP($A86,'[1]2. Child Protection'!$B$8:$BG$226,'[1]2. Child Protection'!W$1,FALSE)=#REF!,"",VLOOKUP($A86,'[1]2. Child Protection'!$B$8:$BG$226,'[1]2. Child Protection'!W$1,FALSE))</f>
        <v>#REF!</v>
      </c>
      <c r="N86" s="74">
        <f>IF(VLOOKUP($A86,'[1]2. Child Protection'!$B$8:$BG$226,'[1]2. Child Protection'!X$1,FALSE)=E86,"",VLOOKUP($A86,'[1]2. Child Protection'!$B$8:$BG$226,'[1]2. Child Protection'!X$1,FALSE)-E86)</f>
        <v>-1915.7</v>
      </c>
      <c r="O86" s="74" t="e">
        <f>IF(VLOOKUP($A86,'[1]2. Child Protection'!$B$8:$BG$226,'[1]2. Child Protection'!Y$1,FALSE)=#REF!,"",VLOOKUP($A86,'[1]2. Child Protection'!$B$8:$BG$226,'[1]2. Child Protection'!Y$1,FALSE))</f>
        <v>#REF!</v>
      </c>
      <c r="P86" s="74" t="e">
        <f>IF(VLOOKUP($A86,'[1]2. Child Protection'!$B$8:$BG$226,'[1]2. Child Protection'!Z$1,FALSE)=F86,"",VLOOKUP($A86,'[1]2. Child Protection'!$B$8:$BG$226,'[1]2. Child Protection'!Z$1,FALSE)-F86)</f>
        <v>#VALUE!</v>
      </c>
      <c r="Q86" s="74" t="str">
        <f>IF(VLOOKUP($A86,'[1]2. Child Protection'!$B$8:$BG$226,'[1]2. Child Protection'!AA$1,FALSE)=G86,"",VLOOKUP($A86,'[1]2. Child Protection'!$B$8:$BG$226,'[1]2. Child Protection'!AA$1,FALSE))</f>
        <v/>
      </c>
      <c r="R86" s="61" t="str">
        <f>IF(VLOOKUP($A86,'[1]2. Child Protection'!$B$8:$BG$226,'[1]2. Child Protection'!AB$1,FALSE)=H86,"",VLOOKUP($A86,'[1]2. Child Protection'!$B$8:$BG$226,'[1]2. Child Protection'!AB$1,FALSE))</f>
        <v>MICS 2019-20</v>
      </c>
    </row>
    <row r="87" spans="1:18" x14ac:dyDescent="0.25">
      <c r="A87" s="61" t="s">
        <v>131</v>
      </c>
      <c r="B87" s="61" t="s">
        <v>411</v>
      </c>
      <c r="C87" s="74">
        <v>588.72578602065346</v>
      </c>
      <c r="D87" s="61" t="s">
        <v>12</v>
      </c>
      <c r="E87" s="69">
        <v>2018</v>
      </c>
      <c r="F87" s="71" t="s">
        <v>545</v>
      </c>
      <c r="G87" s="72"/>
      <c r="H87" s="73" t="s">
        <v>604</v>
      </c>
      <c r="J87" s="61">
        <f>IF(VLOOKUP($A87,'[1]2. Child Protection'!$B$8:$BG$226,'[1]2. Child Protection'!T$1,FALSE)=C87,"",VLOOKUP($A87,'[1]2. Child Protection'!$B$8:$BG$226,'[1]2. Child Protection'!T$1,FALSE)-C87)</f>
        <v>-531.52578602065341</v>
      </c>
      <c r="K87" s="61" t="str">
        <f>IF(VLOOKUP($A87,'[1]2. Child Protection'!$B$8:$BG$226,'[1]2. Child Protection'!U$1,FALSE)=D87,"",VLOOKUP($A87,'[1]2. Child Protection'!$B$8:$BG$226,'[1]2. Child Protection'!U$1,FALSE))</f>
        <v/>
      </c>
      <c r="L87" s="74" t="e">
        <f>IF(VLOOKUP($A87,'[1]2. Child Protection'!$B$8:$BG$226,'[1]2. Child Protection'!V$1,FALSE)=#REF!,"",VLOOKUP($A87,'[1]2. Child Protection'!$B$8:$BG$226,'[1]2. Child Protection'!V$1,FALSE)-#REF!)</f>
        <v>#REF!</v>
      </c>
      <c r="M87" s="74" t="e">
        <f>IF(VLOOKUP($A87,'[1]2. Child Protection'!$B$8:$BG$226,'[1]2. Child Protection'!W$1,FALSE)=#REF!,"",VLOOKUP($A87,'[1]2. Child Protection'!$B$8:$BG$226,'[1]2. Child Protection'!W$1,FALSE))</f>
        <v>#REF!</v>
      </c>
      <c r="N87" s="74">
        <f>IF(VLOOKUP($A87,'[1]2. Child Protection'!$B$8:$BG$226,'[1]2. Child Protection'!X$1,FALSE)=E87,"",VLOOKUP($A87,'[1]2. Child Protection'!$B$8:$BG$226,'[1]2. Child Protection'!X$1,FALSE)-E87)</f>
        <v>-1933.8</v>
      </c>
      <c r="O87" s="74" t="e">
        <f>IF(VLOOKUP($A87,'[1]2. Child Protection'!$B$8:$BG$226,'[1]2. Child Protection'!Y$1,FALSE)=#REF!,"",VLOOKUP($A87,'[1]2. Child Protection'!$B$8:$BG$226,'[1]2. Child Protection'!Y$1,FALSE))</f>
        <v>#REF!</v>
      </c>
      <c r="P87" s="74" t="e">
        <f>IF(VLOOKUP($A87,'[1]2. Child Protection'!$B$8:$BG$226,'[1]2. Child Protection'!Z$1,FALSE)=F87,"",VLOOKUP($A87,'[1]2. Child Protection'!$B$8:$BG$226,'[1]2. Child Protection'!Z$1,FALSE)-F87)</f>
        <v>#VALUE!</v>
      </c>
      <c r="Q87" s="74" t="str">
        <f>IF(VLOOKUP($A87,'[1]2. Child Protection'!$B$8:$BG$226,'[1]2. Child Protection'!AA$1,FALSE)=G87,"",VLOOKUP($A87,'[1]2. Child Protection'!$B$8:$BG$226,'[1]2. Child Protection'!AA$1,FALSE))</f>
        <v/>
      </c>
      <c r="R87" s="61" t="str">
        <f>IF(VLOOKUP($A87,'[1]2. Child Protection'!$B$8:$BG$226,'[1]2. Child Protection'!AB$1,FALSE)=H87,"",VLOOKUP($A87,'[1]2. Child Protection'!$B$8:$BG$226,'[1]2. Child Protection'!AB$1,FALSE))</f>
        <v>DHS 2016-17</v>
      </c>
    </row>
    <row r="88" spans="1:18" x14ac:dyDescent="0.25">
      <c r="A88" s="61" t="s">
        <v>147</v>
      </c>
      <c r="B88" s="61" t="s">
        <v>535</v>
      </c>
      <c r="C88" s="96" t="s">
        <v>12</v>
      </c>
      <c r="D88" s="61" t="s">
        <v>12</v>
      </c>
      <c r="E88" s="71" t="s">
        <v>12</v>
      </c>
      <c r="F88" s="71" t="s">
        <v>12</v>
      </c>
      <c r="G88" s="72" t="s">
        <v>12</v>
      </c>
      <c r="H88" s="73" t="s">
        <v>12</v>
      </c>
      <c r="J88" s="61" t="e">
        <f>IF(VLOOKUP($A88,'[1]2. Child Protection'!$B$8:$BG$226,'[1]2. Child Protection'!T$1,FALSE)=C88,"",VLOOKUP($A88,'[1]2. Child Protection'!$B$8:$BG$226,'[1]2. Child Protection'!T$1,FALSE)-C88)</f>
        <v>#VALUE!</v>
      </c>
      <c r="K88" s="61" t="str">
        <f>IF(VLOOKUP($A88,'[1]2. Child Protection'!$B$8:$BG$226,'[1]2. Child Protection'!U$1,FALSE)=D88,"",VLOOKUP($A88,'[1]2. Child Protection'!$B$8:$BG$226,'[1]2. Child Protection'!U$1,FALSE))</f>
        <v/>
      </c>
      <c r="L88" s="74" t="e">
        <f>IF(VLOOKUP($A88,'[1]2. Child Protection'!$B$8:$BG$226,'[1]2. Child Protection'!V$1,FALSE)=#REF!,"",VLOOKUP($A88,'[1]2. Child Protection'!$B$8:$BG$226,'[1]2. Child Protection'!V$1,FALSE)-#REF!)</f>
        <v>#REF!</v>
      </c>
      <c r="M88" s="74" t="e">
        <f>IF(VLOOKUP($A88,'[1]2. Child Protection'!$B$8:$BG$226,'[1]2. Child Protection'!W$1,FALSE)=#REF!,"",VLOOKUP($A88,'[1]2. Child Protection'!$B$8:$BG$226,'[1]2. Child Protection'!W$1,FALSE))</f>
        <v>#REF!</v>
      </c>
      <c r="N88" s="74" t="e">
        <f>IF(VLOOKUP($A88,'[1]2. Child Protection'!$B$8:$BG$226,'[1]2. Child Protection'!X$1,FALSE)=E88,"",VLOOKUP($A88,'[1]2. Child Protection'!$B$8:$BG$226,'[1]2. Child Protection'!X$1,FALSE)-E88)</f>
        <v>#VALUE!</v>
      </c>
      <c r="O88" s="74" t="e">
        <f>IF(VLOOKUP($A88,'[1]2. Child Protection'!$B$8:$BG$226,'[1]2. Child Protection'!Y$1,FALSE)=#REF!,"",VLOOKUP($A88,'[1]2. Child Protection'!$B$8:$BG$226,'[1]2. Child Protection'!Y$1,FALSE))</f>
        <v>#REF!</v>
      </c>
      <c r="P88" s="74" t="e">
        <f>IF(VLOOKUP($A88,'[1]2. Child Protection'!$B$8:$BG$226,'[1]2. Child Protection'!Z$1,FALSE)=F88,"",VLOOKUP($A88,'[1]2. Child Protection'!$B$8:$BG$226,'[1]2. Child Protection'!Z$1,FALSE)-F88)</f>
        <v>#VALUE!</v>
      </c>
      <c r="Q88" s="74" t="str">
        <f>IF(VLOOKUP($A88,'[1]2. Child Protection'!$B$8:$BG$226,'[1]2. Child Protection'!AA$1,FALSE)=G88,"",VLOOKUP($A88,'[1]2. Child Protection'!$B$8:$BG$226,'[1]2. Child Protection'!AA$1,FALSE))</f>
        <v/>
      </c>
      <c r="R88" s="61" t="str">
        <f>IF(VLOOKUP($A88,'[1]2. Child Protection'!$B$8:$BG$226,'[1]2. Child Protection'!AB$1,FALSE)=H88,"",VLOOKUP($A88,'[1]2. Child Protection'!$B$8:$BG$226,'[1]2. Child Protection'!AB$1,FALSE))</f>
        <v/>
      </c>
    </row>
    <row r="89" spans="1:18" x14ac:dyDescent="0.25">
      <c r="A89" s="61" t="s">
        <v>132</v>
      </c>
      <c r="B89" s="61" t="s">
        <v>412</v>
      </c>
      <c r="C89" s="74">
        <v>177.87081047810918</v>
      </c>
      <c r="D89" s="61" t="s">
        <v>12</v>
      </c>
      <c r="E89" s="69">
        <v>2016</v>
      </c>
      <c r="F89" s="71" t="s">
        <v>545</v>
      </c>
      <c r="G89" s="72"/>
      <c r="H89" s="73" t="s">
        <v>605</v>
      </c>
      <c r="J89" s="61">
        <f>IF(VLOOKUP($A89,'[1]2. Child Protection'!$B$8:$BG$226,'[1]2. Child Protection'!T$1,FALSE)=C89,"",VLOOKUP($A89,'[1]2. Child Protection'!$B$8:$BG$226,'[1]2. Child Protection'!T$1,FALSE)-C89)</f>
        <v>-90.470810478109172</v>
      </c>
      <c r="K89" s="61" t="str">
        <f>IF(VLOOKUP($A89,'[1]2. Child Protection'!$B$8:$BG$226,'[1]2. Child Protection'!U$1,FALSE)=D89,"",VLOOKUP($A89,'[1]2. Child Protection'!$B$8:$BG$226,'[1]2. Child Protection'!U$1,FALSE))</f>
        <v/>
      </c>
      <c r="L89" s="74" t="e">
        <f>IF(VLOOKUP($A89,'[1]2. Child Protection'!$B$8:$BG$226,'[1]2. Child Protection'!V$1,FALSE)=#REF!,"",VLOOKUP($A89,'[1]2. Child Protection'!$B$8:$BG$226,'[1]2. Child Protection'!V$1,FALSE)-#REF!)</f>
        <v>#REF!</v>
      </c>
      <c r="M89" s="74" t="e">
        <f>IF(VLOOKUP($A89,'[1]2. Child Protection'!$B$8:$BG$226,'[1]2. Child Protection'!W$1,FALSE)=#REF!,"",VLOOKUP($A89,'[1]2. Child Protection'!$B$8:$BG$226,'[1]2. Child Protection'!W$1,FALSE))</f>
        <v>#REF!</v>
      </c>
      <c r="N89" s="74">
        <f>IF(VLOOKUP($A89,'[1]2. Child Protection'!$B$8:$BG$226,'[1]2. Child Protection'!X$1,FALSE)=E89,"",VLOOKUP($A89,'[1]2. Child Protection'!$B$8:$BG$226,'[1]2. Child Protection'!X$1,FALSE)-E89)</f>
        <v>-1918.9</v>
      </c>
      <c r="O89" s="74" t="e">
        <f>IF(VLOOKUP($A89,'[1]2. Child Protection'!$B$8:$BG$226,'[1]2. Child Protection'!Y$1,FALSE)=#REF!,"",VLOOKUP($A89,'[1]2. Child Protection'!$B$8:$BG$226,'[1]2. Child Protection'!Y$1,FALSE))</f>
        <v>#REF!</v>
      </c>
      <c r="P89" s="74" t="e">
        <f>IF(VLOOKUP($A89,'[1]2. Child Protection'!$B$8:$BG$226,'[1]2. Child Protection'!Z$1,FALSE)=F89,"",VLOOKUP($A89,'[1]2. Child Protection'!$B$8:$BG$226,'[1]2. Child Protection'!Z$1,FALSE)-F89)</f>
        <v>#VALUE!</v>
      </c>
      <c r="Q89" s="74" t="str">
        <f>IF(VLOOKUP($A89,'[1]2. Child Protection'!$B$8:$BG$226,'[1]2. Child Protection'!AA$1,FALSE)=G89,"",VLOOKUP($A89,'[1]2. Child Protection'!$B$8:$BG$226,'[1]2. Child Protection'!AA$1,FALSE))</f>
        <v/>
      </c>
      <c r="R89" s="61" t="str">
        <f>IF(VLOOKUP($A89,'[1]2. Child Protection'!$B$8:$BG$226,'[1]2. Child Protection'!AB$1,FALSE)=H89,"",VLOOKUP($A89,'[1]2. Child Protection'!$B$8:$BG$226,'[1]2. Child Protection'!AB$1,FALSE))</f>
        <v>MICS 2019</v>
      </c>
    </row>
    <row r="90" spans="1:18" x14ac:dyDescent="0.25">
      <c r="A90" s="61" t="s">
        <v>134</v>
      </c>
      <c r="B90" s="61" t="s">
        <v>413</v>
      </c>
      <c r="C90" s="96">
        <v>382.8941237135349</v>
      </c>
      <c r="D90" s="61" t="s">
        <v>12</v>
      </c>
      <c r="E90" s="69">
        <v>2017</v>
      </c>
      <c r="F90" s="69" t="s">
        <v>545</v>
      </c>
      <c r="G90" s="70"/>
      <c r="H90" s="73" t="s">
        <v>606</v>
      </c>
      <c r="J90" s="61" t="e">
        <f>IF(VLOOKUP($A90,'[1]2. Child Protection'!$B$8:$BG$226,'[1]2. Child Protection'!T$1,FALSE)=C90,"",VLOOKUP($A90,'[1]2. Child Protection'!$B$8:$BG$226,'[1]2. Child Protection'!T$1,FALSE)-C90)</f>
        <v>#VALUE!</v>
      </c>
      <c r="K90" s="61" t="str">
        <f>IF(VLOOKUP($A90,'[1]2. Child Protection'!$B$8:$BG$226,'[1]2. Child Protection'!U$1,FALSE)=D90,"",VLOOKUP($A90,'[1]2. Child Protection'!$B$8:$BG$226,'[1]2. Child Protection'!U$1,FALSE))</f>
        <v/>
      </c>
      <c r="L90" s="74" t="e">
        <f>IF(VLOOKUP($A90,'[1]2. Child Protection'!$B$8:$BG$226,'[1]2. Child Protection'!V$1,FALSE)=#REF!,"",VLOOKUP($A90,'[1]2. Child Protection'!$B$8:$BG$226,'[1]2. Child Protection'!V$1,FALSE)-#REF!)</f>
        <v>#REF!</v>
      </c>
      <c r="M90" s="74" t="e">
        <f>IF(VLOOKUP($A90,'[1]2. Child Protection'!$B$8:$BG$226,'[1]2. Child Protection'!W$1,FALSE)=#REF!,"",VLOOKUP($A90,'[1]2. Child Protection'!$B$8:$BG$226,'[1]2. Child Protection'!W$1,FALSE))</f>
        <v>#REF!</v>
      </c>
      <c r="N90" s="74">
        <f>IF(VLOOKUP($A90,'[1]2. Child Protection'!$B$8:$BG$226,'[1]2. Child Protection'!X$1,FALSE)=E90,"",VLOOKUP($A90,'[1]2. Child Protection'!$B$8:$BG$226,'[1]2. Child Protection'!X$1,FALSE)-E90)</f>
        <v>-1917</v>
      </c>
      <c r="O90" s="74" t="e">
        <f>IF(VLOOKUP($A90,'[1]2. Child Protection'!$B$8:$BG$226,'[1]2. Child Protection'!Y$1,FALSE)=#REF!,"",VLOOKUP($A90,'[1]2. Child Protection'!$B$8:$BG$226,'[1]2. Child Protection'!Y$1,FALSE))</f>
        <v>#REF!</v>
      </c>
      <c r="P90" s="74" t="e">
        <f>IF(VLOOKUP($A90,'[1]2. Child Protection'!$B$8:$BG$226,'[1]2. Child Protection'!Z$1,FALSE)=F90,"",VLOOKUP($A90,'[1]2. Child Protection'!$B$8:$BG$226,'[1]2. Child Protection'!Z$1,FALSE)-F90)</f>
        <v>#VALUE!</v>
      </c>
      <c r="Q90" s="74" t="str">
        <f>IF(VLOOKUP($A90,'[1]2. Child Protection'!$B$8:$BG$226,'[1]2. Child Protection'!AA$1,FALSE)=G90,"",VLOOKUP($A90,'[1]2. Child Protection'!$B$8:$BG$226,'[1]2. Child Protection'!AA$1,FALSE))</f>
        <v>v</v>
      </c>
      <c r="R90" s="61" t="str">
        <f>IF(VLOOKUP($A90,'[1]2. Child Protection'!$B$8:$BG$226,'[1]2. Child Protection'!AB$1,FALSE)=H90,"",VLOOKUP($A90,'[1]2. Child Protection'!$B$8:$BG$226,'[1]2. Child Protection'!AB$1,FALSE))</f>
        <v>UNSD Population and Vital Statistics Report, January 2021, latest update on 4 Jan 2022</v>
      </c>
    </row>
    <row r="91" spans="1:18" x14ac:dyDescent="0.25">
      <c r="A91" s="61" t="s">
        <v>135</v>
      </c>
      <c r="B91" s="61" t="s">
        <v>414</v>
      </c>
      <c r="C91" s="96" t="s">
        <v>12</v>
      </c>
      <c r="D91" s="61" t="s">
        <v>12</v>
      </c>
      <c r="E91" s="69" t="s">
        <v>12</v>
      </c>
      <c r="F91" s="69" t="s">
        <v>12</v>
      </c>
      <c r="G91" s="70" t="s">
        <v>12</v>
      </c>
      <c r="H91" s="73" t="s">
        <v>12</v>
      </c>
      <c r="J91" s="61" t="e">
        <f>IF(VLOOKUP($A91,'[1]2. Child Protection'!$B$8:$BG$226,'[1]2. Child Protection'!T$1,FALSE)=C91,"",VLOOKUP($A91,'[1]2. Child Protection'!$B$8:$BG$226,'[1]2. Child Protection'!T$1,FALSE)-C91)</f>
        <v>#VALUE!</v>
      </c>
      <c r="K91" s="61" t="str">
        <f>IF(VLOOKUP($A91,'[1]2. Child Protection'!$B$8:$BG$226,'[1]2. Child Protection'!U$1,FALSE)=D91,"",VLOOKUP($A91,'[1]2. Child Protection'!$B$8:$BG$226,'[1]2. Child Protection'!U$1,FALSE))</f>
        <v/>
      </c>
      <c r="L91" s="74" t="e">
        <f>IF(VLOOKUP($A91,'[1]2. Child Protection'!$B$8:$BG$226,'[1]2. Child Protection'!V$1,FALSE)=#REF!,"",VLOOKUP($A91,'[1]2. Child Protection'!$B$8:$BG$226,'[1]2. Child Protection'!V$1,FALSE)-#REF!)</f>
        <v>#REF!</v>
      </c>
      <c r="M91" s="74" t="e">
        <f>IF(VLOOKUP($A91,'[1]2. Child Protection'!$B$8:$BG$226,'[1]2. Child Protection'!W$1,FALSE)=#REF!,"",VLOOKUP($A91,'[1]2. Child Protection'!$B$8:$BG$226,'[1]2. Child Protection'!W$1,FALSE))</f>
        <v>#REF!</v>
      </c>
      <c r="N91" s="74" t="e">
        <f>IF(VLOOKUP($A91,'[1]2. Child Protection'!$B$8:$BG$226,'[1]2. Child Protection'!X$1,FALSE)=E91,"",VLOOKUP($A91,'[1]2. Child Protection'!$B$8:$BG$226,'[1]2. Child Protection'!X$1,FALSE)-E91)</f>
        <v>#VALUE!</v>
      </c>
      <c r="O91" s="74" t="e">
        <f>IF(VLOOKUP($A91,'[1]2. Child Protection'!$B$8:$BG$226,'[1]2. Child Protection'!Y$1,FALSE)=#REF!,"",VLOOKUP($A91,'[1]2. Child Protection'!$B$8:$BG$226,'[1]2. Child Protection'!Y$1,FALSE))</f>
        <v>#REF!</v>
      </c>
      <c r="P91" s="74" t="e">
        <f>IF(VLOOKUP($A91,'[1]2. Child Protection'!$B$8:$BG$226,'[1]2. Child Protection'!Z$1,FALSE)=F91,"",VLOOKUP($A91,'[1]2. Child Protection'!$B$8:$BG$226,'[1]2. Child Protection'!Z$1,FALSE)-F91)</f>
        <v>#VALUE!</v>
      </c>
      <c r="Q91" s="74" t="str">
        <f>IF(VLOOKUP($A91,'[1]2. Child Protection'!$B$8:$BG$226,'[1]2. Child Protection'!AA$1,FALSE)=G91,"",VLOOKUP($A91,'[1]2. Child Protection'!$B$8:$BG$226,'[1]2. Child Protection'!AA$1,FALSE))</f>
        <v>v</v>
      </c>
      <c r="R91" s="61" t="str">
        <f>IF(VLOOKUP($A91,'[1]2. Child Protection'!$B$8:$BG$226,'[1]2. Child Protection'!AB$1,FALSE)=H91,"",VLOOKUP($A91,'[1]2. Child Protection'!$B$8:$BG$226,'[1]2. Child Protection'!AB$1,FALSE))</f>
        <v>UNSD Population and Vital Statistics Report, January 2021, latest update on 4 Jan 2022</v>
      </c>
    </row>
    <row r="92" spans="1:18" x14ac:dyDescent="0.25">
      <c r="A92" s="61" t="s">
        <v>136</v>
      </c>
      <c r="B92" s="61" t="s">
        <v>415</v>
      </c>
      <c r="C92" s="74">
        <v>83.184572552195746</v>
      </c>
      <c r="D92" s="61" t="s">
        <v>12</v>
      </c>
      <c r="E92" s="69">
        <v>2016</v>
      </c>
      <c r="F92" s="71" t="s">
        <v>545</v>
      </c>
      <c r="G92" s="72"/>
      <c r="H92" s="73" t="s">
        <v>607</v>
      </c>
      <c r="J92" s="61">
        <f>IF(VLOOKUP($A92,'[1]2. Child Protection'!$B$8:$BG$226,'[1]2. Child Protection'!T$1,FALSE)=C92,"",VLOOKUP($A92,'[1]2. Child Protection'!$B$8:$BG$226,'[1]2. Child Protection'!T$1,FALSE)-C92)</f>
        <v>-3.9845725521957434</v>
      </c>
      <c r="K92" s="61" t="str">
        <f>IF(VLOOKUP($A92,'[1]2. Child Protection'!$B$8:$BG$226,'[1]2. Child Protection'!U$1,FALSE)=D92,"",VLOOKUP($A92,'[1]2. Child Protection'!$B$8:$BG$226,'[1]2. Child Protection'!U$1,FALSE))</f>
        <v/>
      </c>
      <c r="L92" s="74" t="e">
        <f>IF(VLOOKUP($A92,'[1]2. Child Protection'!$B$8:$BG$226,'[1]2. Child Protection'!V$1,FALSE)=#REF!,"",VLOOKUP($A92,'[1]2. Child Protection'!$B$8:$BG$226,'[1]2. Child Protection'!V$1,FALSE)-#REF!)</f>
        <v>#REF!</v>
      </c>
      <c r="M92" s="74" t="e">
        <f>IF(VLOOKUP($A92,'[1]2. Child Protection'!$B$8:$BG$226,'[1]2. Child Protection'!W$1,FALSE)=#REF!,"",VLOOKUP($A92,'[1]2. Child Protection'!$B$8:$BG$226,'[1]2. Child Protection'!W$1,FALSE))</f>
        <v>#REF!</v>
      </c>
      <c r="N92" s="74">
        <f>IF(VLOOKUP($A92,'[1]2. Child Protection'!$B$8:$BG$226,'[1]2. Child Protection'!X$1,FALSE)=E92,"",VLOOKUP($A92,'[1]2. Child Protection'!$B$8:$BG$226,'[1]2. Child Protection'!X$1,FALSE)-E92)</f>
        <v>-1936.6</v>
      </c>
      <c r="O92" s="74" t="e">
        <f>IF(VLOOKUP($A92,'[1]2. Child Protection'!$B$8:$BG$226,'[1]2. Child Protection'!Y$1,FALSE)=#REF!,"",VLOOKUP($A92,'[1]2. Child Protection'!$B$8:$BG$226,'[1]2. Child Protection'!Y$1,FALSE))</f>
        <v>#REF!</v>
      </c>
      <c r="P92" s="74" t="e">
        <f>IF(VLOOKUP($A92,'[1]2. Child Protection'!$B$8:$BG$226,'[1]2. Child Protection'!Z$1,FALSE)=F92,"",VLOOKUP($A92,'[1]2. Child Protection'!$B$8:$BG$226,'[1]2. Child Protection'!Z$1,FALSE)-F92)</f>
        <v>#VALUE!</v>
      </c>
      <c r="Q92" s="74" t="str">
        <f>IF(VLOOKUP($A92,'[1]2. Child Protection'!$B$8:$BG$226,'[1]2. Child Protection'!AA$1,FALSE)=G92,"",VLOOKUP($A92,'[1]2. Child Protection'!$B$8:$BG$226,'[1]2. Child Protection'!AA$1,FALSE))</f>
        <v/>
      </c>
      <c r="R92" s="61" t="str">
        <f>IF(VLOOKUP($A92,'[1]2. Child Protection'!$B$8:$BG$226,'[1]2. Child Protection'!AB$1,FALSE)=H92,"",VLOOKUP($A92,'[1]2. Child Protection'!$B$8:$BG$226,'[1]2. Child Protection'!AB$1,FALSE))</f>
        <v>NFHS 2015-16</v>
      </c>
    </row>
    <row r="93" spans="1:18" x14ac:dyDescent="0.25">
      <c r="A93" s="61" t="s">
        <v>139</v>
      </c>
      <c r="B93" s="61" t="s">
        <v>416</v>
      </c>
      <c r="C93" s="96">
        <v>604.39987637363163</v>
      </c>
      <c r="D93" s="61" t="s">
        <v>12</v>
      </c>
      <c r="E93" s="69">
        <v>2010</v>
      </c>
      <c r="F93" s="71" t="s">
        <v>545</v>
      </c>
      <c r="G93" s="72"/>
      <c r="H93" s="73" t="s">
        <v>608</v>
      </c>
      <c r="J93" s="61" t="e">
        <f>IF(VLOOKUP($A93,'[1]2. Child Protection'!$B$8:$BG$226,'[1]2. Child Protection'!T$1,FALSE)=C93,"",VLOOKUP($A93,'[1]2. Child Protection'!$B$8:$BG$226,'[1]2. Child Protection'!T$1,FALSE)-C93)</f>
        <v>#VALUE!</v>
      </c>
      <c r="K93" s="61" t="str">
        <f>IF(VLOOKUP($A93,'[1]2. Child Protection'!$B$8:$BG$226,'[1]2. Child Protection'!U$1,FALSE)=D93,"",VLOOKUP($A93,'[1]2. Child Protection'!$B$8:$BG$226,'[1]2. Child Protection'!U$1,FALSE))</f>
        <v/>
      </c>
      <c r="L93" s="74" t="e">
        <f>IF(VLOOKUP($A93,'[1]2. Child Protection'!$B$8:$BG$226,'[1]2. Child Protection'!V$1,FALSE)=#REF!,"",VLOOKUP($A93,'[1]2. Child Protection'!$B$8:$BG$226,'[1]2. Child Protection'!V$1,FALSE)-#REF!)</f>
        <v>#REF!</v>
      </c>
      <c r="M93" s="74" t="e">
        <f>IF(VLOOKUP($A93,'[1]2. Child Protection'!$B$8:$BG$226,'[1]2. Child Protection'!W$1,FALSE)=#REF!,"",VLOOKUP($A93,'[1]2. Child Protection'!$B$8:$BG$226,'[1]2. Child Protection'!W$1,FALSE))</f>
        <v>#REF!</v>
      </c>
      <c r="N93" s="74" t="e">
        <f>IF(VLOOKUP($A93,'[1]2. Child Protection'!$B$8:$BG$226,'[1]2. Child Protection'!X$1,FALSE)=E93,"",VLOOKUP($A93,'[1]2. Child Protection'!$B$8:$BG$226,'[1]2. Child Protection'!X$1,FALSE)-E93)</f>
        <v>#VALUE!</v>
      </c>
      <c r="O93" s="74" t="e">
        <f>IF(VLOOKUP($A93,'[1]2. Child Protection'!$B$8:$BG$226,'[1]2. Child Protection'!Y$1,FALSE)=#REF!,"",VLOOKUP($A93,'[1]2. Child Protection'!$B$8:$BG$226,'[1]2. Child Protection'!Y$1,FALSE))</f>
        <v>#REF!</v>
      </c>
      <c r="P93" s="74" t="e">
        <f>IF(VLOOKUP($A93,'[1]2. Child Protection'!$B$8:$BG$226,'[1]2. Child Protection'!Z$1,FALSE)=F93,"",VLOOKUP($A93,'[1]2. Child Protection'!$B$8:$BG$226,'[1]2. Child Protection'!Z$1,FALSE)-F93)</f>
        <v>#VALUE!</v>
      </c>
      <c r="Q93" s="74" t="str">
        <f>IF(VLOOKUP($A93,'[1]2. Child Protection'!$B$8:$BG$226,'[1]2. Child Protection'!AA$1,FALSE)=G93,"",VLOOKUP($A93,'[1]2. Child Protection'!$B$8:$BG$226,'[1]2. Child Protection'!AA$1,FALSE))</f>
        <v/>
      </c>
      <c r="R93" s="61" t="str">
        <f>IF(VLOOKUP($A93,'[1]2. Child Protection'!$B$8:$BG$226,'[1]2. Child Protection'!AB$1,FALSE)=H93,"",VLOOKUP($A93,'[1]2. Child Protection'!$B$8:$BG$226,'[1]2. Child Protection'!AB$1,FALSE))</f>
        <v>SUSENAS 2021 as part of Welfare Statistics 2021</v>
      </c>
    </row>
    <row r="94" spans="1:18" x14ac:dyDescent="0.25">
      <c r="A94" s="61" t="s">
        <v>141</v>
      </c>
      <c r="B94" s="61" t="s">
        <v>417</v>
      </c>
      <c r="C94" s="96">
        <v>43.951124683835275</v>
      </c>
      <c r="D94" s="61" t="s">
        <v>12</v>
      </c>
      <c r="E94" s="69">
        <v>2011</v>
      </c>
      <c r="F94" s="71" t="s">
        <v>545</v>
      </c>
      <c r="G94" s="72"/>
      <c r="H94" s="73" t="s">
        <v>609</v>
      </c>
      <c r="J94" s="61" t="e">
        <f>IF(VLOOKUP($A94,'[1]2. Child Protection'!$B$8:$BG$226,'[1]2. Child Protection'!T$1,FALSE)=C94,"",VLOOKUP($A94,'[1]2. Child Protection'!$B$8:$BG$226,'[1]2. Child Protection'!T$1,FALSE)-C94)</f>
        <v>#VALUE!</v>
      </c>
      <c r="K94" s="61" t="str">
        <f>IF(VLOOKUP($A94,'[1]2. Child Protection'!$B$8:$BG$226,'[1]2. Child Protection'!U$1,FALSE)=D94,"",VLOOKUP($A94,'[1]2. Child Protection'!$B$8:$BG$226,'[1]2. Child Protection'!U$1,FALSE))</f>
        <v/>
      </c>
      <c r="L94" s="74" t="e">
        <f>IF(VLOOKUP($A94,'[1]2. Child Protection'!$B$8:$BG$226,'[1]2. Child Protection'!V$1,FALSE)=#REF!,"",VLOOKUP($A94,'[1]2. Child Protection'!$B$8:$BG$226,'[1]2. Child Protection'!V$1,FALSE)-#REF!)</f>
        <v>#REF!</v>
      </c>
      <c r="M94" s="74" t="e">
        <f>IF(VLOOKUP($A94,'[1]2. Child Protection'!$B$8:$BG$226,'[1]2. Child Protection'!W$1,FALSE)=#REF!,"",VLOOKUP($A94,'[1]2. Child Protection'!$B$8:$BG$226,'[1]2. Child Protection'!W$1,FALSE))</f>
        <v>#REF!</v>
      </c>
      <c r="N94" s="74">
        <f>IF(VLOOKUP($A94,'[1]2. Child Protection'!$B$8:$BG$226,'[1]2. Child Protection'!X$1,FALSE)=E94,"",VLOOKUP($A94,'[1]2. Child Protection'!$B$8:$BG$226,'[1]2. Child Protection'!X$1,FALSE)-E94)</f>
        <v>-1912.3</v>
      </c>
      <c r="O94" s="74" t="e">
        <f>IF(VLOOKUP($A94,'[1]2. Child Protection'!$B$8:$BG$226,'[1]2. Child Protection'!Y$1,FALSE)=#REF!,"",VLOOKUP($A94,'[1]2. Child Protection'!$B$8:$BG$226,'[1]2. Child Protection'!Y$1,FALSE))</f>
        <v>#REF!</v>
      </c>
      <c r="P94" s="74" t="e">
        <f>IF(VLOOKUP($A94,'[1]2. Child Protection'!$B$8:$BG$226,'[1]2. Child Protection'!Z$1,FALSE)=F94,"",VLOOKUP($A94,'[1]2. Child Protection'!$B$8:$BG$226,'[1]2. Child Protection'!Z$1,FALSE)-F94)</f>
        <v>#VALUE!</v>
      </c>
      <c r="Q94" s="74" t="str">
        <f>IF(VLOOKUP($A94,'[1]2. Child Protection'!$B$8:$BG$226,'[1]2. Child Protection'!AA$1,FALSE)=G94,"",VLOOKUP($A94,'[1]2. Child Protection'!$B$8:$BG$226,'[1]2. Child Protection'!AA$1,FALSE))</f>
        <v>x,y</v>
      </c>
      <c r="R94" s="61" t="str">
        <f>IF(VLOOKUP($A94,'[1]2. Child Protection'!$B$8:$BG$226,'[1]2. Child Protection'!AB$1,FALSE)=H94,"",VLOOKUP($A94,'[1]2. Child Protection'!$B$8:$BG$226,'[1]2. Child Protection'!AB$1,FALSE))</f>
        <v>MIDHS 2010</v>
      </c>
    </row>
    <row r="95" spans="1:18" x14ac:dyDescent="0.25">
      <c r="A95" s="61" t="s">
        <v>143</v>
      </c>
      <c r="B95" s="61" t="s">
        <v>418</v>
      </c>
      <c r="C95" s="74">
        <v>2.970444081390168</v>
      </c>
      <c r="D95" s="61" t="s">
        <v>12</v>
      </c>
      <c r="E95" s="69">
        <v>2013</v>
      </c>
      <c r="F95" s="71" t="s">
        <v>545</v>
      </c>
      <c r="G95" s="72"/>
      <c r="H95" s="73" t="s">
        <v>610</v>
      </c>
      <c r="J95" s="61">
        <f>IF(VLOOKUP($A95,'[1]2. Child Protection'!$B$8:$BG$226,'[1]2. Child Protection'!T$1,FALSE)=C95,"",VLOOKUP($A95,'[1]2. Child Protection'!$B$8:$BG$226,'[1]2. Child Protection'!T$1,FALSE)-C95)</f>
        <v>95.02955591860983</v>
      </c>
      <c r="K95" s="61" t="str">
        <f>IF(VLOOKUP($A95,'[1]2. Child Protection'!$B$8:$BG$226,'[1]2. Child Protection'!U$1,FALSE)=D95,"",VLOOKUP($A95,'[1]2. Child Protection'!$B$8:$BG$226,'[1]2. Child Protection'!U$1,FALSE))</f>
        <v/>
      </c>
      <c r="L95" s="74" t="e">
        <f>IF(VLOOKUP($A95,'[1]2. Child Protection'!$B$8:$BG$226,'[1]2. Child Protection'!V$1,FALSE)=#REF!,"",VLOOKUP($A95,'[1]2. Child Protection'!$B$8:$BG$226,'[1]2. Child Protection'!V$1,FALSE)-#REF!)</f>
        <v>#REF!</v>
      </c>
      <c r="M95" s="74" t="e">
        <f>IF(VLOOKUP($A95,'[1]2. Child Protection'!$B$8:$BG$226,'[1]2. Child Protection'!W$1,FALSE)=#REF!,"",VLOOKUP($A95,'[1]2. Child Protection'!$B$8:$BG$226,'[1]2. Child Protection'!W$1,FALSE))</f>
        <v>#REF!</v>
      </c>
      <c r="N95" s="74">
        <f>IF(VLOOKUP($A95,'[1]2. Child Protection'!$B$8:$BG$226,'[1]2. Child Protection'!X$1,FALSE)=E95,"",VLOOKUP($A95,'[1]2. Child Protection'!$B$8:$BG$226,'[1]2. Child Protection'!X$1,FALSE)-E95)</f>
        <v>-1914.2</v>
      </c>
      <c r="O95" s="74" t="e">
        <f>IF(VLOOKUP($A95,'[1]2. Child Protection'!$B$8:$BG$226,'[1]2. Child Protection'!Y$1,FALSE)=#REF!,"",VLOOKUP($A95,'[1]2. Child Protection'!$B$8:$BG$226,'[1]2. Child Protection'!Y$1,FALSE))</f>
        <v>#REF!</v>
      </c>
      <c r="P95" s="74" t="e">
        <f>IF(VLOOKUP($A95,'[1]2. Child Protection'!$B$8:$BG$226,'[1]2. Child Protection'!Z$1,FALSE)=F95,"",VLOOKUP($A95,'[1]2. Child Protection'!$B$8:$BG$226,'[1]2. Child Protection'!Z$1,FALSE)-F95)</f>
        <v>#VALUE!</v>
      </c>
      <c r="Q95" s="74" t="str">
        <f>IF(VLOOKUP($A95,'[1]2. Child Protection'!$B$8:$BG$226,'[1]2. Child Protection'!AA$1,FALSE)=G95,"",VLOOKUP($A95,'[1]2. Child Protection'!$B$8:$BG$226,'[1]2. Child Protection'!AA$1,FALSE))</f>
        <v/>
      </c>
      <c r="R95" s="61" t="str">
        <f>IF(VLOOKUP($A95,'[1]2. Child Protection'!$B$8:$BG$226,'[1]2. Child Protection'!AB$1,FALSE)=H95,"",VLOOKUP($A95,'[1]2. Child Protection'!$B$8:$BG$226,'[1]2. Child Protection'!AB$1,FALSE))</f>
        <v>MICS 2018</v>
      </c>
    </row>
    <row r="96" spans="1:18" x14ac:dyDescent="0.25">
      <c r="A96" s="61" t="s">
        <v>144</v>
      </c>
      <c r="B96" s="61" t="s">
        <v>419</v>
      </c>
      <c r="C96" s="96">
        <v>52.064161290264622</v>
      </c>
      <c r="D96" s="61" t="s">
        <v>12</v>
      </c>
      <c r="E96" s="69">
        <v>2010</v>
      </c>
      <c r="F96" s="69" t="s">
        <v>545</v>
      </c>
      <c r="G96" s="70"/>
      <c r="H96" s="73" t="s">
        <v>611</v>
      </c>
      <c r="J96" s="61" t="e">
        <f>IF(VLOOKUP($A96,'[1]2. Child Protection'!$B$8:$BG$226,'[1]2. Child Protection'!T$1,FALSE)=C96,"",VLOOKUP($A96,'[1]2. Child Protection'!$B$8:$BG$226,'[1]2. Child Protection'!T$1,FALSE)-C96)</f>
        <v>#VALUE!</v>
      </c>
      <c r="K96" s="61" t="str">
        <f>IF(VLOOKUP($A96,'[1]2. Child Protection'!$B$8:$BG$226,'[1]2. Child Protection'!U$1,FALSE)=D96,"",VLOOKUP($A96,'[1]2. Child Protection'!$B$8:$BG$226,'[1]2. Child Protection'!U$1,FALSE))</f>
        <v/>
      </c>
      <c r="L96" s="74" t="e">
        <f>IF(VLOOKUP($A96,'[1]2. Child Protection'!$B$8:$BG$226,'[1]2. Child Protection'!V$1,FALSE)=#REF!,"",VLOOKUP($A96,'[1]2. Child Protection'!$B$8:$BG$226,'[1]2. Child Protection'!V$1,FALSE)-#REF!)</f>
        <v>#REF!</v>
      </c>
      <c r="M96" s="74" t="e">
        <f>IF(VLOOKUP($A96,'[1]2. Child Protection'!$B$8:$BG$226,'[1]2. Child Protection'!W$1,FALSE)=#REF!,"",VLOOKUP($A96,'[1]2. Child Protection'!$B$8:$BG$226,'[1]2. Child Protection'!W$1,FALSE))</f>
        <v>#REF!</v>
      </c>
      <c r="N96" s="74">
        <f>IF(VLOOKUP($A96,'[1]2. Child Protection'!$B$8:$BG$226,'[1]2. Child Protection'!X$1,FALSE)=E96,"",VLOOKUP($A96,'[1]2. Child Protection'!$B$8:$BG$226,'[1]2. Child Protection'!X$1,FALSE)-E96)</f>
        <v>-1910</v>
      </c>
      <c r="O96" s="74" t="e">
        <f>IF(VLOOKUP($A96,'[1]2. Child Protection'!$B$8:$BG$226,'[1]2. Child Protection'!Y$1,FALSE)=#REF!,"",VLOOKUP($A96,'[1]2. Child Protection'!$B$8:$BG$226,'[1]2. Child Protection'!Y$1,FALSE))</f>
        <v>#REF!</v>
      </c>
      <c r="P96" s="74" t="e">
        <f>IF(VLOOKUP($A96,'[1]2. Child Protection'!$B$8:$BG$226,'[1]2. Child Protection'!Z$1,FALSE)=F96,"",VLOOKUP($A96,'[1]2. Child Protection'!$B$8:$BG$226,'[1]2. Child Protection'!Z$1,FALSE)-F96)</f>
        <v>#VALUE!</v>
      </c>
      <c r="Q96" s="74" t="str">
        <f>IF(VLOOKUP($A96,'[1]2. Child Protection'!$B$8:$BG$226,'[1]2. Child Protection'!AA$1,FALSE)=G96,"",VLOOKUP($A96,'[1]2. Child Protection'!$B$8:$BG$226,'[1]2. Child Protection'!AA$1,FALSE))</f>
        <v>v</v>
      </c>
      <c r="R96" s="61" t="str">
        <f>IF(VLOOKUP($A96,'[1]2. Child Protection'!$B$8:$BG$226,'[1]2. Child Protection'!AB$1,FALSE)=H96,"",VLOOKUP($A96,'[1]2. Child Protection'!$B$8:$BG$226,'[1]2. Child Protection'!AB$1,FALSE))</f>
        <v>UNSD Population and Vital Statistics Report, January 2021, latest update on 4 Jan 2022</v>
      </c>
    </row>
    <row r="97" spans="1:18" x14ac:dyDescent="0.25">
      <c r="A97" s="61" t="s">
        <v>145</v>
      </c>
      <c r="B97" s="61" t="s">
        <v>420</v>
      </c>
      <c r="C97" s="96" t="s">
        <v>12</v>
      </c>
      <c r="D97" s="61" t="s">
        <v>12</v>
      </c>
      <c r="E97" s="69" t="s">
        <v>12</v>
      </c>
      <c r="F97" s="69" t="s">
        <v>12</v>
      </c>
      <c r="G97" s="70" t="s">
        <v>12</v>
      </c>
      <c r="H97" s="73" t="s">
        <v>12</v>
      </c>
      <c r="J97" s="61" t="e">
        <f>IF(VLOOKUP($A97,'[1]2. Child Protection'!$B$8:$BG$226,'[1]2. Child Protection'!T$1,FALSE)=C97,"",VLOOKUP($A97,'[1]2. Child Protection'!$B$8:$BG$226,'[1]2. Child Protection'!T$1,FALSE)-C97)</f>
        <v>#VALUE!</v>
      </c>
      <c r="K97" s="61" t="str">
        <f>IF(VLOOKUP($A97,'[1]2. Child Protection'!$B$8:$BG$226,'[1]2. Child Protection'!U$1,FALSE)=D97,"",VLOOKUP($A97,'[1]2. Child Protection'!$B$8:$BG$226,'[1]2. Child Protection'!U$1,FALSE))</f>
        <v/>
      </c>
      <c r="L97" s="74" t="e">
        <f>IF(VLOOKUP($A97,'[1]2. Child Protection'!$B$8:$BG$226,'[1]2. Child Protection'!V$1,FALSE)=#REF!,"",VLOOKUP($A97,'[1]2. Child Protection'!$B$8:$BG$226,'[1]2. Child Protection'!V$1,FALSE)-#REF!)</f>
        <v>#REF!</v>
      </c>
      <c r="M97" s="74" t="e">
        <f>IF(VLOOKUP($A97,'[1]2. Child Protection'!$B$8:$BG$226,'[1]2. Child Protection'!W$1,FALSE)=#REF!,"",VLOOKUP($A97,'[1]2. Child Protection'!$B$8:$BG$226,'[1]2. Child Protection'!W$1,FALSE))</f>
        <v>#REF!</v>
      </c>
      <c r="N97" s="74" t="e">
        <f>IF(VLOOKUP($A97,'[1]2. Child Protection'!$B$8:$BG$226,'[1]2. Child Protection'!X$1,FALSE)=E97,"",VLOOKUP($A97,'[1]2. Child Protection'!$B$8:$BG$226,'[1]2. Child Protection'!X$1,FALSE)-E97)</f>
        <v>#VALUE!</v>
      </c>
      <c r="O97" s="74" t="e">
        <f>IF(VLOOKUP($A97,'[1]2. Child Protection'!$B$8:$BG$226,'[1]2. Child Protection'!Y$1,FALSE)=#REF!,"",VLOOKUP($A97,'[1]2. Child Protection'!$B$8:$BG$226,'[1]2. Child Protection'!Y$1,FALSE))</f>
        <v>#REF!</v>
      </c>
      <c r="P97" s="74" t="e">
        <f>IF(VLOOKUP($A97,'[1]2. Child Protection'!$B$8:$BG$226,'[1]2. Child Protection'!Z$1,FALSE)=F97,"",VLOOKUP($A97,'[1]2. Child Protection'!$B$8:$BG$226,'[1]2. Child Protection'!Z$1,FALSE)-F97)</f>
        <v>#VALUE!</v>
      </c>
      <c r="Q97" s="74" t="str">
        <f>IF(VLOOKUP($A97,'[1]2. Child Protection'!$B$8:$BG$226,'[1]2. Child Protection'!AA$1,FALSE)=G97,"",VLOOKUP($A97,'[1]2. Child Protection'!$B$8:$BG$226,'[1]2. Child Protection'!AA$1,FALSE))</f>
        <v>v</v>
      </c>
      <c r="R97" s="61" t="str">
        <f>IF(VLOOKUP($A97,'[1]2. Child Protection'!$B$8:$BG$226,'[1]2. Child Protection'!AB$1,FALSE)=H97,"",VLOOKUP($A97,'[1]2. Child Protection'!$B$8:$BG$226,'[1]2. Child Protection'!AB$1,FALSE))</f>
        <v>UNSD Population and Vital Statistics Report, January 2021, latest update on 4 Jan 2022</v>
      </c>
    </row>
    <row r="98" spans="1:18" x14ac:dyDescent="0.25">
      <c r="A98" s="61" t="s">
        <v>146</v>
      </c>
      <c r="B98" s="61" t="s">
        <v>421</v>
      </c>
      <c r="C98" s="96"/>
      <c r="E98" s="69"/>
      <c r="F98" s="69"/>
      <c r="G98" s="70"/>
      <c r="H98" s="73"/>
      <c r="J98" s="61" t="e">
        <f>IF(VLOOKUP($A98,'[1]2. Child Protection'!$B$8:$BG$226,'[1]2. Child Protection'!T$1,FALSE)=C98,"",VLOOKUP($A98,'[1]2. Child Protection'!$B$8:$BG$226,'[1]2. Child Protection'!T$1,FALSE)-C98)</f>
        <v>#VALUE!</v>
      </c>
      <c r="K98" s="61" t="str">
        <f>IF(VLOOKUP($A98,'[1]2. Child Protection'!$B$8:$BG$226,'[1]2. Child Protection'!U$1,FALSE)=D98,"",VLOOKUP($A98,'[1]2. Child Protection'!$B$8:$BG$226,'[1]2. Child Protection'!U$1,FALSE))</f>
        <v/>
      </c>
      <c r="L98" s="74" t="e">
        <f>IF(VLOOKUP($A98,'[1]2. Child Protection'!$B$8:$BG$226,'[1]2. Child Protection'!V$1,FALSE)=#REF!,"",VLOOKUP($A98,'[1]2. Child Protection'!$B$8:$BG$226,'[1]2. Child Protection'!V$1,FALSE)-#REF!)</f>
        <v>#REF!</v>
      </c>
      <c r="M98" s="74" t="e">
        <f>IF(VLOOKUP($A98,'[1]2. Child Protection'!$B$8:$BG$226,'[1]2. Child Protection'!W$1,FALSE)=#REF!,"",VLOOKUP($A98,'[1]2. Child Protection'!$B$8:$BG$226,'[1]2. Child Protection'!W$1,FALSE))</f>
        <v>#REF!</v>
      </c>
      <c r="N98" s="74">
        <f>IF(VLOOKUP($A98,'[1]2. Child Protection'!$B$8:$BG$226,'[1]2. Child Protection'!X$1,FALSE)=E98,"",VLOOKUP($A98,'[1]2. Child Protection'!$B$8:$BG$226,'[1]2. Child Protection'!X$1,FALSE)-E98)</f>
        <v>100</v>
      </c>
      <c r="O98" s="74" t="e">
        <f>IF(VLOOKUP($A98,'[1]2. Child Protection'!$B$8:$BG$226,'[1]2. Child Protection'!Y$1,FALSE)=#REF!,"",VLOOKUP($A98,'[1]2. Child Protection'!$B$8:$BG$226,'[1]2. Child Protection'!Y$1,FALSE))</f>
        <v>#REF!</v>
      </c>
      <c r="P98" s="74">
        <f>IF(VLOOKUP($A98,'[1]2. Child Protection'!$B$8:$BG$226,'[1]2. Child Protection'!Z$1,FALSE)=F98,"",VLOOKUP($A98,'[1]2. Child Protection'!$B$8:$BG$226,'[1]2. Child Protection'!Z$1,FALSE)-F98)</f>
        <v>100</v>
      </c>
      <c r="Q98" s="74" t="str">
        <f>IF(VLOOKUP($A98,'[1]2. Child Protection'!$B$8:$BG$226,'[1]2. Child Protection'!AA$1,FALSE)=G98,"",VLOOKUP($A98,'[1]2. Child Protection'!$B$8:$BG$226,'[1]2. Child Protection'!AA$1,FALSE))</f>
        <v>v</v>
      </c>
      <c r="R98" s="61" t="str">
        <f>IF(VLOOKUP($A98,'[1]2. Child Protection'!$B$8:$BG$226,'[1]2. Child Protection'!AB$1,FALSE)=H98,"",VLOOKUP($A98,'[1]2. Child Protection'!$B$8:$BG$226,'[1]2. Child Protection'!AB$1,FALSE))</f>
        <v>UNSD Population and Vital Statistics Report, January 2021, latest update on 4 Jan 2022</v>
      </c>
    </row>
    <row r="99" spans="1:18" x14ac:dyDescent="0.25">
      <c r="A99" s="61" t="s">
        <v>148</v>
      </c>
      <c r="B99" s="61" t="s">
        <v>422</v>
      </c>
      <c r="C99" s="74">
        <v>158.98403915522317</v>
      </c>
      <c r="D99" s="61" t="s">
        <v>12</v>
      </c>
      <c r="E99" s="69">
        <v>2020</v>
      </c>
      <c r="F99" s="71" t="s">
        <v>545</v>
      </c>
      <c r="G99" s="72"/>
      <c r="H99" s="73" t="s">
        <v>612</v>
      </c>
      <c r="J99" s="61">
        <f>IF(VLOOKUP($A99,'[1]2. Child Protection'!$B$8:$BG$226,'[1]2. Child Protection'!T$1,FALSE)=C99,"",VLOOKUP($A99,'[1]2. Child Protection'!$B$8:$BG$226,'[1]2. Child Protection'!T$1,FALSE)-C99)</f>
        <v>-62.084039155223167</v>
      </c>
      <c r="K99" s="61" t="str">
        <f>IF(VLOOKUP($A99,'[1]2. Child Protection'!$B$8:$BG$226,'[1]2. Child Protection'!U$1,FALSE)=D99,"",VLOOKUP($A99,'[1]2. Child Protection'!$B$8:$BG$226,'[1]2. Child Protection'!U$1,FALSE))</f>
        <v/>
      </c>
      <c r="L99" s="74" t="e">
        <f>IF(VLOOKUP($A99,'[1]2. Child Protection'!$B$8:$BG$226,'[1]2. Child Protection'!V$1,FALSE)=#REF!,"",VLOOKUP($A99,'[1]2. Child Protection'!$B$8:$BG$226,'[1]2. Child Protection'!V$1,FALSE)-#REF!)</f>
        <v>#REF!</v>
      </c>
      <c r="M99" s="74" t="e">
        <f>IF(VLOOKUP($A99,'[1]2. Child Protection'!$B$8:$BG$226,'[1]2. Child Protection'!W$1,FALSE)=#REF!,"",VLOOKUP($A99,'[1]2. Child Protection'!$B$8:$BG$226,'[1]2. Child Protection'!W$1,FALSE))</f>
        <v>#REF!</v>
      </c>
      <c r="N99" s="74" t="e">
        <f>IF(VLOOKUP($A99,'[1]2. Child Protection'!$B$8:$BG$226,'[1]2. Child Protection'!X$1,FALSE)=E99,"",VLOOKUP($A99,'[1]2. Child Protection'!$B$8:$BG$226,'[1]2. Child Protection'!X$1,FALSE)-E99)</f>
        <v>#VALUE!</v>
      </c>
      <c r="O99" s="74" t="e">
        <f>IF(VLOOKUP($A99,'[1]2. Child Protection'!$B$8:$BG$226,'[1]2. Child Protection'!Y$1,FALSE)=#REF!,"",VLOOKUP($A99,'[1]2. Child Protection'!$B$8:$BG$226,'[1]2. Child Protection'!Y$1,FALSE))</f>
        <v>#REF!</v>
      </c>
      <c r="P99" s="74" t="e">
        <f>IF(VLOOKUP($A99,'[1]2. Child Protection'!$B$8:$BG$226,'[1]2. Child Protection'!Z$1,FALSE)=F99,"",VLOOKUP($A99,'[1]2. Child Protection'!$B$8:$BG$226,'[1]2. Child Protection'!Z$1,FALSE)-F99)</f>
        <v>#VALUE!</v>
      </c>
      <c r="Q99" s="74" t="str">
        <f>IF(VLOOKUP($A99,'[1]2. Child Protection'!$B$8:$BG$226,'[1]2. Child Protection'!AA$1,FALSE)=G99,"",VLOOKUP($A99,'[1]2. Child Protection'!$B$8:$BG$226,'[1]2. Child Protection'!AA$1,FALSE))</f>
        <v/>
      </c>
      <c r="R99" s="61" t="str">
        <f>IF(VLOOKUP($A99,'[1]2. Child Protection'!$B$8:$BG$226,'[1]2. Child Protection'!AB$1,FALSE)=H99,"",VLOOKUP($A99,'[1]2. Child Protection'!$B$8:$BG$226,'[1]2. Child Protection'!AB$1,FALSE))</f>
        <v>Vital statistics 2017</v>
      </c>
    </row>
    <row r="100" spans="1:18" x14ac:dyDescent="0.25">
      <c r="A100" s="61" t="s">
        <v>149</v>
      </c>
      <c r="B100" s="61" t="s">
        <v>423</v>
      </c>
      <c r="C100" s="96">
        <v>165.82065618159896</v>
      </c>
      <c r="D100" s="61" t="s">
        <v>12</v>
      </c>
      <c r="E100" s="69">
        <v>2013</v>
      </c>
      <c r="F100" s="69" t="s">
        <v>545</v>
      </c>
      <c r="G100" s="70"/>
      <c r="H100" s="73" t="s">
        <v>613</v>
      </c>
      <c r="J100" s="61" t="e">
        <f>IF(VLOOKUP($A100,'[1]2. Child Protection'!$B$8:$BG$226,'[1]2. Child Protection'!T$1,FALSE)=C100,"",VLOOKUP($A100,'[1]2. Child Protection'!$B$8:$BG$226,'[1]2. Child Protection'!T$1,FALSE)-C100)</f>
        <v>#VALUE!</v>
      </c>
      <c r="K100" s="61" t="str">
        <f>IF(VLOOKUP($A100,'[1]2. Child Protection'!$B$8:$BG$226,'[1]2. Child Protection'!U$1,FALSE)=D100,"",VLOOKUP($A100,'[1]2. Child Protection'!$B$8:$BG$226,'[1]2. Child Protection'!U$1,FALSE))</f>
        <v/>
      </c>
      <c r="L100" s="74" t="e">
        <f>IF(VLOOKUP($A100,'[1]2. Child Protection'!$B$8:$BG$226,'[1]2. Child Protection'!V$1,FALSE)=#REF!,"",VLOOKUP($A100,'[1]2. Child Protection'!$B$8:$BG$226,'[1]2. Child Protection'!V$1,FALSE)-#REF!)</f>
        <v>#REF!</v>
      </c>
      <c r="M100" s="74" t="e">
        <f>IF(VLOOKUP($A100,'[1]2. Child Protection'!$B$8:$BG$226,'[1]2. Child Protection'!W$1,FALSE)=#REF!,"",VLOOKUP($A100,'[1]2. Child Protection'!$B$8:$BG$226,'[1]2. Child Protection'!W$1,FALSE))</f>
        <v>#REF!</v>
      </c>
      <c r="N100" s="74">
        <f>IF(VLOOKUP($A100,'[1]2. Child Protection'!$B$8:$BG$226,'[1]2. Child Protection'!X$1,FALSE)=E100,"",VLOOKUP($A100,'[1]2. Child Protection'!$B$8:$BG$226,'[1]2. Child Protection'!X$1,FALSE)-E100)</f>
        <v>-1913</v>
      </c>
      <c r="O100" s="74" t="e">
        <f>IF(VLOOKUP($A100,'[1]2. Child Protection'!$B$8:$BG$226,'[1]2. Child Protection'!Y$1,FALSE)=#REF!,"",VLOOKUP($A100,'[1]2. Child Protection'!$B$8:$BG$226,'[1]2. Child Protection'!Y$1,FALSE))</f>
        <v>#REF!</v>
      </c>
      <c r="P100" s="74" t="e">
        <f>IF(VLOOKUP($A100,'[1]2. Child Protection'!$B$8:$BG$226,'[1]2. Child Protection'!Z$1,FALSE)=F100,"",VLOOKUP($A100,'[1]2. Child Protection'!$B$8:$BG$226,'[1]2. Child Protection'!Z$1,FALSE)-F100)</f>
        <v>#VALUE!</v>
      </c>
      <c r="Q100" s="74" t="str">
        <f>IF(VLOOKUP($A100,'[1]2. Child Protection'!$B$8:$BG$226,'[1]2. Child Protection'!AA$1,FALSE)=G100,"",VLOOKUP($A100,'[1]2. Child Protection'!$B$8:$BG$226,'[1]2. Child Protection'!AA$1,FALSE))</f>
        <v>v</v>
      </c>
      <c r="R100" s="61" t="str">
        <f>IF(VLOOKUP($A100,'[1]2. Child Protection'!$B$8:$BG$226,'[1]2. Child Protection'!AB$1,FALSE)=H100,"",VLOOKUP($A100,'[1]2. Child Protection'!$B$8:$BG$226,'[1]2. Child Protection'!AB$1,FALSE))</f>
        <v>UNSD Population and Vital Statistics Report, January 2021, latest update on 4 Jan 2022</v>
      </c>
    </row>
    <row r="101" spans="1:18" x14ac:dyDescent="0.25">
      <c r="A101" s="61" t="s">
        <v>150</v>
      </c>
      <c r="B101" s="61" t="s">
        <v>424</v>
      </c>
      <c r="C101" s="74">
        <v>21.151097468238515</v>
      </c>
      <c r="D101" s="61" t="s">
        <v>12</v>
      </c>
      <c r="E101" s="69">
        <v>2019</v>
      </c>
      <c r="F101" s="71" t="s">
        <v>545</v>
      </c>
      <c r="G101" s="72"/>
      <c r="H101" s="73" t="s">
        <v>548</v>
      </c>
      <c r="J101" s="61">
        <f>IF(VLOOKUP($A101,'[1]2. Child Protection'!$B$8:$BG$226,'[1]2. Child Protection'!T$1,FALSE)=C101,"",VLOOKUP($A101,'[1]2. Child Protection'!$B$8:$BG$226,'[1]2. Child Protection'!T$1,FALSE)-C101)</f>
        <v>76.048902531761485</v>
      </c>
      <c r="K101" s="61" t="str">
        <f>IF(VLOOKUP($A101,'[1]2. Child Protection'!$B$8:$BG$226,'[1]2. Child Protection'!U$1,FALSE)=D101,"",VLOOKUP($A101,'[1]2. Child Protection'!$B$8:$BG$226,'[1]2. Child Protection'!U$1,FALSE))</f>
        <v/>
      </c>
      <c r="L101" s="74" t="e">
        <f>IF(VLOOKUP($A101,'[1]2. Child Protection'!$B$8:$BG$226,'[1]2. Child Protection'!V$1,FALSE)=#REF!,"",VLOOKUP($A101,'[1]2. Child Protection'!$B$8:$BG$226,'[1]2. Child Protection'!V$1,FALSE)-#REF!)</f>
        <v>#REF!</v>
      </c>
      <c r="M101" s="74" t="e">
        <f>IF(VLOOKUP($A101,'[1]2. Child Protection'!$B$8:$BG$226,'[1]2. Child Protection'!W$1,FALSE)=#REF!,"",VLOOKUP($A101,'[1]2. Child Protection'!$B$8:$BG$226,'[1]2. Child Protection'!W$1,FALSE))</f>
        <v>#REF!</v>
      </c>
      <c r="N101" s="74">
        <f>IF(VLOOKUP($A101,'[1]2. Child Protection'!$B$8:$BG$226,'[1]2. Child Protection'!X$1,FALSE)=E101,"",VLOOKUP($A101,'[1]2. Child Protection'!$B$8:$BG$226,'[1]2. Child Protection'!X$1,FALSE)-E101)</f>
        <v>-1920.7</v>
      </c>
      <c r="O101" s="74" t="e">
        <f>IF(VLOOKUP($A101,'[1]2. Child Protection'!$B$8:$BG$226,'[1]2. Child Protection'!Y$1,FALSE)=#REF!,"",VLOOKUP($A101,'[1]2. Child Protection'!$B$8:$BG$226,'[1]2. Child Protection'!Y$1,FALSE))</f>
        <v>#REF!</v>
      </c>
      <c r="P101" s="74" t="e">
        <f>IF(VLOOKUP($A101,'[1]2. Child Protection'!$B$8:$BG$226,'[1]2. Child Protection'!Z$1,FALSE)=F101,"",VLOOKUP($A101,'[1]2. Child Protection'!$B$8:$BG$226,'[1]2. Child Protection'!Z$1,FALSE)-F101)</f>
        <v>#VALUE!</v>
      </c>
      <c r="Q101" s="74" t="str">
        <f>IF(VLOOKUP($A101,'[1]2. Child Protection'!$B$8:$BG$226,'[1]2. Child Protection'!AA$1,FALSE)=G101,"",VLOOKUP($A101,'[1]2. Child Protection'!$B$8:$BG$226,'[1]2. Child Protection'!AA$1,FALSE))</f>
        <v/>
      </c>
      <c r="R101" s="61" t="str">
        <f>IF(VLOOKUP($A101,'[1]2. Child Protection'!$B$8:$BG$226,'[1]2. Child Protection'!AB$1,FALSE)=H101,"",VLOOKUP($A101,'[1]2. Child Protection'!$B$8:$BG$226,'[1]2. Child Protection'!AB$1,FALSE))</f>
        <v>DHS 2017-18</v>
      </c>
    </row>
    <row r="102" spans="1:18" x14ac:dyDescent="0.25">
      <c r="A102" s="61" t="s">
        <v>151</v>
      </c>
      <c r="B102" s="61" t="s">
        <v>425</v>
      </c>
      <c r="C102" s="74">
        <v>92.543300109629953</v>
      </c>
      <c r="D102" s="61" t="s">
        <v>12</v>
      </c>
      <c r="E102" s="69">
        <v>2020</v>
      </c>
      <c r="F102" s="71" t="s">
        <v>545</v>
      </c>
      <c r="G102" s="72"/>
      <c r="H102" s="73" t="s">
        <v>614</v>
      </c>
      <c r="J102" s="61">
        <f>IF(VLOOKUP($A102,'[1]2. Child Protection'!$B$8:$BG$226,'[1]2. Child Protection'!T$1,FALSE)=C102,"",VLOOKUP($A102,'[1]2. Child Protection'!$B$8:$BG$226,'[1]2. Child Protection'!T$1,FALSE)-C102)</f>
        <v>6.1566998903700494</v>
      </c>
      <c r="K102" s="61" t="str">
        <f>IF(VLOOKUP($A102,'[1]2. Child Protection'!$B$8:$BG$226,'[1]2. Child Protection'!U$1,FALSE)=D102,"",VLOOKUP($A102,'[1]2. Child Protection'!$B$8:$BG$226,'[1]2. Child Protection'!U$1,FALSE))</f>
        <v/>
      </c>
      <c r="L102" s="74" t="e">
        <f>IF(VLOOKUP($A102,'[1]2. Child Protection'!$B$8:$BG$226,'[1]2. Child Protection'!V$1,FALSE)=#REF!,"",VLOOKUP($A102,'[1]2. Child Protection'!$B$8:$BG$226,'[1]2. Child Protection'!V$1,FALSE)-#REF!)</f>
        <v>#REF!</v>
      </c>
      <c r="M102" s="74" t="e">
        <f>IF(VLOOKUP($A102,'[1]2. Child Protection'!$B$8:$BG$226,'[1]2. Child Protection'!W$1,FALSE)=#REF!,"",VLOOKUP($A102,'[1]2. Child Protection'!$B$8:$BG$226,'[1]2. Child Protection'!W$1,FALSE))</f>
        <v>#REF!</v>
      </c>
      <c r="N102" s="74">
        <f>IF(VLOOKUP($A102,'[1]2. Child Protection'!$B$8:$BG$226,'[1]2. Child Protection'!X$1,FALSE)=E102,"",VLOOKUP($A102,'[1]2. Child Protection'!$B$8:$BG$226,'[1]2. Child Protection'!X$1,FALSE)-E102)</f>
        <v>-1920.3</v>
      </c>
      <c r="O102" s="74" t="e">
        <f>IF(VLOOKUP($A102,'[1]2. Child Protection'!$B$8:$BG$226,'[1]2. Child Protection'!Y$1,FALSE)=#REF!,"",VLOOKUP($A102,'[1]2. Child Protection'!$B$8:$BG$226,'[1]2. Child Protection'!Y$1,FALSE))</f>
        <v>#REF!</v>
      </c>
      <c r="P102" s="74" t="e">
        <f>IF(VLOOKUP($A102,'[1]2. Child Protection'!$B$8:$BG$226,'[1]2. Child Protection'!Z$1,FALSE)=F102,"",VLOOKUP($A102,'[1]2. Child Protection'!$B$8:$BG$226,'[1]2. Child Protection'!Z$1,FALSE)-F102)</f>
        <v>#VALUE!</v>
      </c>
      <c r="Q102" s="74" t="str">
        <f>IF(VLOOKUP($A102,'[1]2. Child Protection'!$B$8:$BG$226,'[1]2. Child Protection'!AA$1,FALSE)=G102,"",VLOOKUP($A102,'[1]2. Child Protection'!$B$8:$BG$226,'[1]2. Child Protection'!AA$1,FALSE))</f>
        <v/>
      </c>
      <c r="R102" s="61" t="str">
        <f>IF(VLOOKUP($A102,'[1]2. Child Protection'!$B$8:$BG$226,'[1]2. Child Protection'!AB$1,FALSE)=H102,"",VLOOKUP($A102,'[1]2. Child Protection'!$B$8:$BG$226,'[1]2. Child Protection'!AB$1,FALSE))</f>
        <v>MICS 2015</v>
      </c>
    </row>
    <row r="103" spans="1:18" x14ac:dyDescent="0.25">
      <c r="A103" s="61" t="s">
        <v>152</v>
      </c>
      <c r="B103" s="61" t="s">
        <v>426</v>
      </c>
      <c r="C103" s="74">
        <v>220.41559491105261</v>
      </c>
      <c r="D103" s="61" t="s">
        <v>12</v>
      </c>
      <c r="E103" s="69">
        <v>2012</v>
      </c>
      <c r="F103" s="71" t="s">
        <v>545</v>
      </c>
      <c r="G103" s="72"/>
      <c r="H103" s="73" t="s">
        <v>615</v>
      </c>
      <c r="J103" s="61">
        <f>IF(VLOOKUP($A103,'[1]2. Child Protection'!$B$8:$BG$226,'[1]2. Child Protection'!T$1,FALSE)=C103,"",VLOOKUP($A103,'[1]2. Child Protection'!$B$8:$BG$226,'[1]2. Child Protection'!T$1,FALSE)-C103)</f>
        <v>-152.81559491105261</v>
      </c>
      <c r="K103" s="61" t="str">
        <f>IF(VLOOKUP($A103,'[1]2. Child Protection'!$B$8:$BG$226,'[1]2. Child Protection'!U$1,FALSE)=D103,"",VLOOKUP($A103,'[1]2. Child Protection'!$B$8:$BG$226,'[1]2. Child Protection'!U$1,FALSE))</f>
        <v/>
      </c>
      <c r="L103" s="74" t="e">
        <f>IF(VLOOKUP($A103,'[1]2. Child Protection'!$B$8:$BG$226,'[1]2. Child Protection'!V$1,FALSE)=#REF!,"",VLOOKUP($A103,'[1]2. Child Protection'!$B$8:$BG$226,'[1]2. Child Protection'!V$1,FALSE)-#REF!)</f>
        <v>#REF!</v>
      </c>
      <c r="M103" s="74" t="e">
        <f>IF(VLOOKUP($A103,'[1]2. Child Protection'!$B$8:$BG$226,'[1]2. Child Protection'!W$1,FALSE)=#REF!,"",VLOOKUP($A103,'[1]2. Child Protection'!$B$8:$BG$226,'[1]2. Child Protection'!W$1,FALSE))</f>
        <v>#REF!</v>
      </c>
      <c r="N103" s="74">
        <f>IF(VLOOKUP($A103,'[1]2. Child Protection'!$B$8:$BG$226,'[1]2. Child Protection'!X$1,FALSE)=E103,"",VLOOKUP($A103,'[1]2. Child Protection'!$B$8:$BG$226,'[1]2. Child Protection'!X$1,FALSE)-E103)</f>
        <v>-1944.6</v>
      </c>
      <c r="O103" s="74" t="e">
        <f>IF(VLOOKUP($A103,'[1]2. Child Protection'!$B$8:$BG$226,'[1]2. Child Protection'!Y$1,FALSE)=#REF!,"",VLOOKUP($A103,'[1]2. Child Protection'!$B$8:$BG$226,'[1]2. Child Protection'!Y$1,FALSE))</f>
        <v>#REF!</v>
      </c>
      <c r="P103" s="74" t="e">
        <f>IF(VLOOKUP($A103,'[1]2. Child Protection'!$B$8:$BG$226,'[1]2. Child Protection'!Z$1,FALSE)=F103,"",VLOOKUP($A103,'[1]2. Child Protection'!$B$8:$BG$226,'[1]2. Child Protection'!Z$1,FALSE)-F103)</f>
        <v>#VALUE!</v>
      </c>
      <c r="Q103" s="74" t="str">
        <f>IF(VLOOKUP($A103,'[1]2. Child Protection'!$B$8:$BG$226,'[1]2. Child Protection'!AA$1,FALSE)=G103,"",VLOOKUP($A103,'[1]2. Child Protection'!$B$8:$BG$226,'[1]2. Child Protection'!AA$1,FALSE))</f>
        <v/>
      </c>
      <c r="R103" s="61" t="str">
        <f>IF(VLOOKUP($A103,'[1]2. Child Protection'!$B$8:$BG$226,'[1]2. Child Protection'!AB$1,FALSE)=H103,"",VLOOKUP($A103,'[1]2. Child Protection'!$B$8:$BG$226,'[1]2. Child Protection'!AB$1,FALSE))</f>
        <v>DHS 2014</v>
      </c>
    </row>
    <row r="104" spans="1:18" x14ac:dyDescent="0.25">
      <c r="A104" s="61" t="s">
        <v>153</v>
      </c>
      <c r="B104" s="61" t="s">
        <v>427</v>
      </c>
      <c r="C104" s="74" t="s">
        <v>12</v>
      </c>
      <c r="D104" s="61" t="s">
        <v>12</v>
      </c>
      <c r="E104" s="69" t="s">
        <v>12</v>
      </c>
      <c r="F104" s="71" t="s">
        <v>12</v>
      </c>
      <c r="G104" s="72" t="s">
        <v>12</v>
      </c>
      <c r="H104" s="73" t="s">
        <v>12</v>
      </c>
      <c r="J104" s="61" t="e">
        <f>IF(VLOOKUP($A104,'[1]2. Child Protection'!$B$8:$BG$226,'[1]2. Child Protection'!T$1,FALSE)=C104,"",VLOOKUP($A104,'[1]2. Child Protection'!$B$8:$BG$226,'[1]2. Child Protection'!T$1,FALSE)-C104)</f>
        <v>#VALUE!</v>
      </c>
      <c r="K104" s="61" t="str">
        <f>IF(VLOOKUP($A104,'[1]2. Child Protection'!$B$8:$BG$226,'[1]2. Child Protection'!U$1,FALSE)=D104,"",VLOOKUP($A104,'[1]2. Child Protection'!$B$8:$BG$226,'[1]2. Child Protection'!U$1,FALSE))</f>
        <v/>
      </c>
      <c r="L104" s="74" t="e">
        <f>IF(VLOOKUP($A104,'[1]2. Child Protection'!$B$8:$BG$226,'[1]2. Child Protection'!V$1,FALSE)=#REF!,"",VLOOKUP($A104,'[1]2. Child Protection'!$B$8:$BG$226,'[1]2. Child Protection'!V$1,FALSE)-#REF!)</f>
        <v>#REF!</v>
      </c>
      <c r="M104" s="74" t="e">
        <f>IF(VLOOKUP($A104,'[1]2. Child Protection'!$B$8:$BG$226,'[1]2. Child Protection'!W$1,FALSE)=#REF!,"",VLOOKUP($A104,'[1]2. Child Protection'!$B$8:$BG$226,'[1]2. Child Protection'!W$1,FALSE))</f>
        <v>#REF!</v>
      </c>
      <c r="N104" s="74" t="e">
        <f>IF(VLOOKUP($A104,'[1]2. Child Protection'!$B$8:$BG$226,'[1]2. Child Protection'!X$1,FALSE)=E104,"",VLOOKUP($A104,'[1]2. Child Protection'!$B$8:$BG$226,'[1]2. Child Protection'!X$1,FALSE)-E104)</f>
        <v>#VALUE!</v>
      </c>
      <c r="O104" s="74" t="e">
        <f>IF(VLOOKUP($A104,'[1]2. Child Protection'!$B$8:$BG$226,'[1]2. Child Protection'!Y$1,FALSE)=#REF!,"",VLOOKUP($A104,'[1]2. Child Protection'!$B$8:$BG$226,'[1]2. Child Protection'!Y$1,FALSE))</f>
        <v>#REF!</v>
      </c>
      <c r="P104" s="74" t="e">
        <f>IF(VLOOKUP($A104,'[1]2. Child Protection'!$B$8:$BG$226,'[1]2. Child Protection'!Z$1,FALSE)=F104,"",VLOOKUP($A104,'[1]2. Child Protection'!$B$8:$BG$226,'[1]2. Child Protection'!Z$1,FALSE)-F104)</f>
        <v>#VALUE!</v>
      </c>
      <c r="Q104" s="74" t="str">
        <f>IF(VLOOKUP($A104,'[1]2. Child Protection'!$B$8:$BG$226,'[1]2. Child Protection'!AA$1,FALSE)=G104,"",VLOOKUP($A104,'[1]2. Child Protection'!$B$8:$BG$226,'[1]2. Child Protection'!AA$1,FALSE))</f>
        <v/>
      </c>
      <c r="R104" s="61" t="str">
        <f>IF(VLOOKUP($A104,'[1]2. Child Protection'!$B$8:$BG$226,'[1]2. Child Protection'!AB$1,FALSE)=H104,"",VLOOKUP($A104,'[1]2. Child Protection'!$B$8:$BG$226,'[1]2. Child Protection'!AB$1,FALSE))</f>
        <v>MICS 2018-19</v>
      </c>
    </row>
    <row r="105" spans="1:18" x14ac:dyDescent="0.25">
      <c r="A105" s="61" t="s">
        <v>170</v>
      </c>
      <c r="B105" s="61" t="s">
        <v>430</v>
      </c>
      <c r="C105" s="96">
        <v>27.101545406844927</v>
      </c>
      <c r="D105" s="61" t="s">
        <v>12</v>
      </c>
      <c r="E105" s="69">
        <v>2010</v>
      </c>
      <c r="F105" s="71" t="s">
        <v>545</v>
      </c>
      <c r="G105" s="72"/>
      <c r="H105" s="73" t="s">
        <v>616</v>
      </c>
      <c r="J105" s="61" t="e">
        <f>IF(VLOOKUP($A105,'[1]2. Child Protection'!$B$8:$BG$226,'[1]2. Child Protection'!T$1,FALSE)=C105,"",VLOOKUP($A105,'[1]2. Child Protection'!$B$8:$BG$226,'[1]2. Child Protection'!T$1,FALSE)-C105)</f>
        <v>#VALUE!</v>
      </c>
      <c r="K105" s="61" t="str">
        <f>IF(VLOOKUP($A105,'[1]2. Child Protection'!$B$8:$BG$226,'[1]2. Child Protection'!U$1,FALSE)=D105,"",VLOOKUP($A105,'[1]2. Child Protection'!$B$8:$BG$226,'[1]2. Child Protection'!U$1,FALSE))</f>
        <v/>
      </c>
      <c r="L105" s="74" t="e">
        <f>IF(VLOOKUP($A105,'[1]2. Child Protection'!$B$8:$BG$226,'[1]2. Child Protection'!V$1,FALSE)=#REF!,"",VLOOKUP($A105,'[1]2. Child Protection'!$B$8:$BG$226,'[1]2. Child Protection'!V$1,FALSE)-#REF!)</f>
        <v>#REF!</v>
      </c>
      <c r="M105" s="74" t="e">
        <f>IF(VLOOKUP($A105,'[1]2. Child Protection'!$B$8:$BG$226,'[1]2. Child Protection'!W$1,FALSE)=#REF!,"",VLOOKUP($A105,'[1]2. Child Protection'!$B$8:$BG$226,'[1]2. Child Protection'!W$1,FALSE))</f>
        <v>#REF!</v>
      </c>
      <c r="N105" s="74" t="e">
        <f>IF(VLOOKUP($A105,'[1]2. Child Protection'!$B$8:$BG$226,'[1]2. Child Protection'!X$1,FALSE)=E105,"",VLOOKUP($A105,'[1]2. Child Protection'!$B$8:$BG$226,'[1]2. Child Protection'!X$1,FALSE)-E105)</f>
        <v>#VALUE!</v>
      </c>
      <c r="O105" s="74" t="e">
        <f>IF(VLOOKUP($A105,'[1]2. Child Protection'!$B$8:$BG$226,'[1]2. Child Protection'!Y$1,FALSE)=#REF!,"",VLOOKUP($A105,'[1]2. Child Protection'!$B$8:$BG$226,'[1]2. Child Protection'!Y$1,FALSE))</f>
        <v>#REF!</v>
      </c>
      <c r="P105" s="74" t="e">
        <f>IF(VLOOKUP($A105,'[1]2. Child Protection'!$B$8:$BG$226,'[1]2. Child Protection'!Z$1,FALSE)=F105,"",VLOOKUP($A105,'[1]2. Child Protection'!$B$8:$BG$226,'[1]2. Child Protection'!Z$1,FALSE)-F105)</f>
        <v>#VALUE!</v>
      </c>
      <c r="Q105" s="74" t="str">
        <f>IF(VLOOKUP($A105,'[1]2. Child Protection'!$B$8:$BG$226,'[1]2. Child Protection'!AA$1,FALSE)=G105,"",VLOOKUP($A105,'[1]2. Child Protection'!$B$8:$BG$226,'[1]2. Child Protection'!AA$1,FALSE))</f>
        <v/>
      </c>
      <c r="R105" s="61">
        <f>IF(VLOOKUP($A105,'[1]2. Child Protection'!$B$8:$BG$226,'[1]2. Child Protection'!AB$1,FALSE)=H105,"",VLOOKUP($A105,'[1]2. Child Protection'!$B$8:$BG$226,'[1]2. Child Protection'!AB$1,FALSE))</f>
        <v>0</v>
      </c>
    </row>
    <row r="106" spans="1:18" x14ac:dyDescent="0.25">
      <c r="A106" s="61" t="s">
        <v>155</v>
      </c>
      <c r="B106" s="61" t="s">
        <v>431</v>
      </c>
      <c r="C106" s="74">
        <v>874.19324358189601</v>
      </c>
      <c r="D106" s="61" t="s">
        <v>12</v>
      </c>
      <c r="E106" s="69">
        <v>2020</v>
      </c>
      <c r="F106" s="69" t="s">
        <v>545</v>
      </c>
      <c r="G106" s="72"/>
      <c r="H106" s="73" t="s">
        <v>617</v>
      </c>
      <c r="J106" s="61">
        <f>IF(VLOOKUP($A106,'[1]2. Child Protection'!$B$8:$BG$226,'[1]2. Child Protection'!T$1,FALSE)=C106,"",VLOOKUP($A106,'[1]2. Child Protection'!$B$8:$BG$226,'[1]2. Child Protection'!T$1,FALSE)-C106)</f>
        <v>-777.29324358189604</v>
      </c>
      <c r="K106" s="61" t="str">
        <f>IF(VLOOKUP($A106,'[1]2. Child Protection'!$B$8:$BG$226,'[1]2. Child Protection'!U$1,FALSE)=D106,"",VLOOKUP($A106,'[1]2. Child Protection'!$B$8:$BG$226,'[1]2. Child Protection'!U$1,FALSE))</f>
        <v/>
      </c>
      <c r="L106" s="74" t="e">
        <f>IF(VLOOKUP($A106,'[1]2. Child Protection'!$B$8:$BG$226,'[1]2. Child Protection'!V$1,FALSE)=#REF!,"",VLOOKUP($A106,'[1]2. Child Protection'!$B$8:$BG$226,'[1]2. Child Protection'!V$1,FALSE)-#REF!)</f>
        <v>#REF!</v>
      </c>
      <c r="M106" s="74" t="e">
        <f>IF(VLOOKUP($A106,'[1]2. Child Protection'!$B$8:$BG$226,'[1]2. Child Protection'!W$1,FALSE)=#REF!,"",VLOOKUP($A106,'[1]2. Child Protection'!$B$8:$BG$226,'[1]2. Child Protection'!W$1,FALSE))</f>
        <v>#REF!</v>
      </c>
      <c r="N106" s="74">
        <f>IF(VLOOKUP($A106,'[1]2. Child Protection'!$B$8:$BG$226,'[1]2. Child Protection'!X$1,FALSE)=E106,"",VLOOKUP($A106,'[1]2. Child Protection'!$B$8:$BG$226,'[1]2. Child Protection'!X$1,FALSE)-E106)</f>
        <v>-1920.5</v>
      </c>
      <c r="O106" s="74" t="e">
        <f>IF(VLOOKUP($A106,'[1]2. Child Protection'!$B$8:$BG$226,'[1]2. Child Protection'!Y$1,FALSE)=#REF!,"",VLOOKUP($A106,'[1]2. Child Protection'!$B$8:$BG$226,'[1]2. Child Protection'!Y$1,FALSE))</f>
        <v>#REF!</v>
      </c>
      <c r="P106" s="74" t="e">
        <f>IF(VLOOKUP($A106,'[1]2. Child Protection'!$B$8:$BG$226,'[1]2. Child Protection'!Z$1,FALSE)=F106,"",VLOOKUP($A106,'[1]2. Child Protection'!$B$8:$BG$226,'[1]2. Child Protection'!Z$1,FALSE)-F106)</f>
        <v>#VALUE!</v>
      </c>
      <c r="Q106" s="74" t="str">
        <f>IF(VLOOKUP($A106,'[1]2. Child Protection'!$B$8:$BG$226,'[1]2. Child Protection'!AA$1,FALSE)=G106,"",VLOOKUP($A106,'[1]2. Child Protection'!$B$8:$BG$226,'[1]2. Child Protection'!AA$1,FALSE))</f>
        <v/>
      </c>
      <c r="R106" s="61" t="str">
        <f>IF(VLOOKUP($A106,'[1]2. Child Protection'!$B$8:$BG$226,'[1]2. Child Protection'!AB$1,FALSE)=H106,"",VLOOKUP($A106,'[1]2. Child Protection'!$B$8:$BG$226,'[1]2. Child Protection'!AB$1,FALSE))</f>
        <v>MICS 2018</v>
      </c>
    </row>
    <row r="107" spans="1:18" x14ac:dyDescent="0.25">
      <c r="A107" s="61" t="s">
        <v>156</v>
      </c>
      <c r="B107" s="61" t="s">
        <v>432</v>
      </c>
      <c r="C107" s="74" t="s">
        <v>12</v>
      </c>
      <c r="D107" s="61" t="s">
        <v>12</v>
      </c>
      <c r="E107" s="69" t="s">
        <v>12</v>
      </c>
      <c r="F107" s="71" t="s">
        <v>12</v>
      </c>
      <c r="G107" s="72" t="s">
        <v>12</v>
      </c>
      <c r="H107" s="73" t="s">
        <v>12</v>
      </c>
      <c r="J107" s="61" t="e">
        <f>IF(VLOOKUP($A107,'[1]2. Child Protection'!$B$8:$BG$226,'[1]2. Child Protection'!T$1,FALSE)=C107,"",VLOOKUP($A107,'[1]2. Child Protection'!$B$8:$BG$226,'[1]2. Child Protection'!T$1,FALSE)-C107)</f>
        <v>#VALUE!</v>
      </c>
      <c r="K107" s="61" t="str">
        <f>IF(VLOOKUP($A107,'[1]2. Child Protection'!$B$8:$BG$226,'[1]2. Child Protection'!U$1,FALSE)=D107,"",VLOOKUP($A107,'[1]2. Child Protection'!$B$8:$BG$226,'[1]2. Child Protection'!U$1,FALSE))</f>
        <v>y</v>
      </c>
      <c r="L107" s="74" t="e">
        <f>IF(VLOOKUP($A107,'[1]2. Child Protection'!$B$8:$BG$226,'[1]2. Child Protection'!V$1,FALSE)=#REF!,"",VLOOKUP($A107,'[1]2. Child Protection'!$B$8:$BG$226,'[1]2. Child Protection'!V$1,FALSE)-#REF!)</f>
        <v>#REF!</v>
      </c>
      <c r="M107" s="74" t="e">
        <f>IF(VLOOKUP($A107,'[1]2. Child Protection'!$B$8:$BG$226,'[1]2. Child Protection'!W$1,FALSE)=#REF!,"",VLOOKUP($A107,'[1]2. Child Protection'!$B$8:$BG$226,'[1]2. Child Protection'!W$1,FALSE))</f>
        <v>#REF!</v>
      </c>
      <c r="N107" s="74" t="e">
        <f>IF(VLOOKUP($A107,'[1]2. Child Protection'!$B$8:$BG$226,'[1]2. Child Protection'!X$1,FALSE)=E107,"",VLOOKUP($A107,'[1]2. Child Protection'!$B$8:$BG$226,'[1]2. Child Protection'!X$1,FALSE)-E107)</f>
        <v>#VALUE!</v>
      </c>
      <c r="O107" s="74" t="e">
        <f>IF(VLOOKUP($A107,'[1]2. Child Protection'!$B$8:$BG$226,'[1]2. Child Protection'!Y$1,FALSE)=#REF!,"",VLOOKUP($A107,'[1]2. Child Protection'!$B$8:$BG$226,'[1]2. Child Protection'!Y$1,FALSE))</f>
        <v>#REF!</v>
      </c>
      <c r="P107" s="74" t="e">
        <f>IF(VLOOKUP($A107,'[1]2. Child Protection'!$B$8:$BG$226,'[1]2. Child Protection'!Z$1,FALSE)=F107,"",VLOOKUP($A107,'[1]2. Child Protection'!$B$8:$BG$226,'[1]2. Child Protection'!Z$1,FALSE)-F107)</f>
        <v>#VALUE!</v>
      </c>
      <c r="Q107" s="74" t="str">
        <f>IF(VLOOKUP($A107,'[1]2. Child Protection'!$B$8:$BG$226,'[1]2. Child Protection'!AA$1,FALSE)=G107,"",VLOOKUP($A107,'[1]2. Child Protection'!$B$8:$BG$226,'[1]2. Child Protection'!AA$1,FALSE))</f>
        <v>y</v>
      </c>
      <c r="R107" s="61" t="str">
        <f>IF(VLOOKUP($A107,'[1]2. Child Protection'!$B$8:$BG$226,'[1]2. Child Protection'!AB$1,FALSE)=H107,"",VLOOKUP($A107,'[1]2. Child Protection'!$B$8:$BG$226,'[1]2. Child Protection'!AB$1,FALSE))</f>
        <v>MICS 2017</v>
      </c>
    </row>
    <row r="108" spans="1:18" x14ac:dyDescent="0.25">
      <c r="A108" s="61" t="s">
        <v>158</v>
      </c>
      <c r="B108" s="61" t="s">
        <v>433</v>
      </c>
      <c r="C108" s="96"/>
      <c r="E108" s="69"/>
      <c r="F108" s="69"/>
      <c r="G108" s="70"/>
      <c r="H108" s="73"/>
      <c r="J108" s="61" t="e">
        <f>IF(VLOOKUP($A108,'[1]2. Child Protection'!$B$8:$BG$226,'[1]2. Child Protection'!T$1,FALSE)=C108,"",VLOOKUP($A108,'[1]2. Child Protection'!$B$8:$BG$226,'[1]2. Child Protection'!T$1,FALSE)-C108)</f>
        <v>#VALUE!</v>
      </c>
      <c r="K108" s="61" t="str">
        <f>IF(VLOOKUP($A108,'[1]2. Child Protection'!$B$8:$BG$226,'[1]2. Child Protection'!U$1,FALSE)=D108,"",VLOOKUP($A108,'[1]2. Child Protection'!$B$8:$BG$226,'[1]2. Child Protection'!U$1,FALSE))</f>
        <v/>
      </c>
      <c r="L108" s="74" t="e">
        <f>IF(VLOOKUP($A108,'[1]2. Child Protection'!$B$8:$BG$226,'[1]2. Child Protection'!V$1,FALSE)=#REF!,"",VLOOKUP($A108,'[1]2. Child Protection'!$B$8:$BG$226,'[1]2. Child Protection'!V$1,FALSE)-#REF!)</f>
        <v>#REF!</v>
      </c>
      <c r="M108" s="74" t="e">
        <f>IF(VLOOKUP($A108,'[1]2. Child Protection'!$B$8:$BG$226,'[1]2. Child Protection'!W$1,FALSE)=#REF!,"",VLOOKUP($A108,'[1]2. Child Protection'!$B$8:$BG$226,'[1]2. Child Protection'!W$1,FALSE))</f>
        <v>#REF!</v>
      </c>
      <c r="N108" s="74">
        <f>IF(VLOOKUP($A108,'[1]2. Child Protection'!$B$8:$BG$226,'[1]2. Child Protection'!X$1,FALSE)=E108,"",VLOOKUP($A108,'[1]2. Child Protection'!$B$8:$BG$226,'[1]2. Child Protection'!X$1,FALSE)-E108)</f>
        <v>100</v>
      </c>
      <c r="O108" s="74" t="e">
        <f>IF(VLOOKUP($A108,'[1]2. Child Protection'!$B$8:$BG$226,'[1]2. Child Protection'!Y$1,FALSE)=#REF!,"",VLOOKUP($A108,'[1]2. Child Protection'!$B$8:$BG$226,'[1]2. Child Protection'!Y$1,FALSE))</f>
        <v>#REF!</v>
      </c>
      <c r="P108" s="74">
        <f>IF(VLOOKUP($A108,'[1]2. Child Protection'!$B$8:$BG$226,'[1]2. Child Protection'!Z$1,FALSE)=F108,"",VLOOKUP($A108,'[1]2. Child Protection'!$B$8:$BG$226,'[1]2. Child Protection'!Z$1,FALSE)-F108)</f>
        <v>100</v>
      </c>
      <c r="Q108" s="74" t="str">
        <f>IF(VLOOKUP($A108,'[1]2. Child Protection'!$B$8:$BG$226,'[1]2. Child Protection'!AA$1,FALSE)=G108,"",VLOOKUP($A108,'[1]2. Child Protection'!$B$8:$BG$226,'[1]2. Child Protection'!AA$1,FALSE))</f>
        <v>v</v>
      </c>
      <c r="R108" s="61" t="str">
        <f>IF(VLOOKUP($A108,'[1]2. Child Protection'!$B$8:$BG$226,'[1]2. Child Protection'!AB$1,FALSE)=H108,"",VLOOKUP($A108,'[1]2. Child Protection'!$B$8:$BG$226,'[1]2. Child Protection'!AB$1,FALSE))</f>
        <v>UNSD Population and Vital Statistics Report, January 2021, latest update on 4 Jan 2022</v>
      </c>
    </row>
    <row r="109" spans="1:18" x14ac:dyDescent="0.25">
      <c r="A109" s="61" t="s">
        <v>159</v>
      </c>
      <c r="B109" s="61" t="s">
        <v>434</v>
      </c>
      <c r="C109" s="74"/>
      <c r="E109" s="69"/>
      <c r="F109" s="71"/>
      <c r="G109" s="72"/>
      <c r="H109" s="73"/>
      <c r="J109" s="61">
        <f>IF(VLOOKUP($A109,'[1]2. Child Protection'!$B$8:$BG$226,'[1]2. Child Protection'!T$1,FALSE)=C109,"",VLOOKUP($A109,'[1]2. Child Protection'!$B$8:$BG$226,'[1]2. Child Protection'!T$1,FALSE)-C109)</f>
        <v>97.9</v>
      </c>
      <c r="K109" s="61" t="str">
        <f>IF(VLOOKUP($A109,'[1]2. Child Protection'!$B$8:$BG$226,'[1]2. Child Protection'!U$1,FALSE)=D109,"",VLOOKUP($A109,'[1]2. Child Protection'!$B$8:$BG$226,'[1]2. Child Protection'!U$1,FALSE))</f>
        <v>y</v>
      </c>
      <c r="L109" s="74" t="e">
        <f>IF(VLOOKUP($A109,'[1]2. Child Protection'!$B$8:$BG$226,'[1]2. Child Protection'!V$1,FALSE)=#REF!,"",VLOOKUP($A109,'[1]2. Child Protection'!$B$8:$BG$226,'[1]2. Child Protection'!V$1,FALSE)-#REF!)</f>
        <v>#REF!</v>
      </c>
      <c r="M109" s="74" t="e">
        <f>IF(VLOOKUP($A109,'[1]2. Child Protection'!$B$8:$BG$226,'[1]2. Child Protection'!W$1,FALSE)=#REF!,"",VLOOKUP($A109,'[1]2. Child Protection'!$B$8:$BG$226,'[1]2. Child Protection'!W$1,FALSE))</f>
        <v>#REF!</v>
      </c>
      <c r="N109" s="74">
        <f>IF(VLOOKUP($A109,'[1]2. Child Protection'!$B$8:$BG$226,'[1]2. Child Protection'!X$1,FALSE)=E109,"",VLOOKUP($A109,'[1]2. Child Protection'!$B$8:$BG$226,'[1]2. Child Protection'!X$1,FALSE)-E109)</f>
        <v>99.8</v>
      </c>
      <c r="O109" s="74" t="e">
        <f>IF(VLOOKUP($A109,'[1]2. Child Protection'!$B$8:$BG$226,'[1]2. Child Protection'!Y$1,FALSE)=#REF!,"",VLOOKUP($A109,'[1]2. Child Protection'!$B$8:$BG$226,'[1]2. Child Protection'!Y$1,FALSE))</f>
        <v>#REF!</v>
      </c>
      <c r="P109" s="74">
        <f>IF(VLOOKUP($A109,'[1]2. Child Protection'!$B$8:$BG$226,'[1]2. Child Protection'!Z$1,FALSE)=F109,"",VLOOKUP($A109,'[1]2. Child Protection'!$B$8:$BG$226,'[1]2. Child Protection'!Z$1,FALSE)-F109)</f>
        <v>98</v>
      </c>
      <c r="Q109" s="74" t="str">
        <f>IF(VLOOKUP($A109,'[1]2. Child Protection'!$B$8:$BG$226,'[1]2. Child Protection'!AA$1,FALSE)=G109,"",VLOOKUP($A109,'[1]2. Child Protection'!$B$8:$BG$226,'[1]2. Child Protection'!AA$1,FALSE))</f>
        <v>y</v>
      </c>
      <c r="R109" s="61" t="str">
        <f>IF(VLOOKUP($A109,'[1]2. Child Protection'!$B$8:$BG$226,'[1]2. Child Protection'!AB$1,FALSE)=H109,"",VLOOKUP($A109,'[1]2. Child Protection'!$B$8:$BG$226,'[1]2. Child Protection'!AB$1,FALSE))</f>
        <v>MICS 2015-16</v>
      </c>
    </row>
    <row r="110" spans="1:18" x14ac:dyDescent="0.25">
      <c r="A110" s="61" t="s">
        <v>160</v>
      </c>
      <c r="B110" s="61" t="s">
        <v>435</v>
      </c>
      <c r="C110" s="74" t="s">
        <v>12</v>
      </c>
      <c r="D110" s="61" t="s">
        <v>12</v>
      </c>
      <c r="E110" s="69" t="s">
        <v>12</v>
      </c>
      <c r="F110" s="71" t="s">
        <v>12</v>
      </c>
      <c r="G110" s="72" t="s">
        <v>12</v>
      </c>
      <c r="H110" s="73" t="s">
        <v>12</v>
      </c>
      <c r="J110" s="61" t="e">
        <f>IF(VLOOKUP($A110,'[1]2. Child Protection'!$B$8:$BG$226,'[1]2. Child Protection'!T$1,FALSE)=C110,"",VLOOKUP($A110,'[1]2. Child Protection'!$B$8:$BG$226,'[1]2. Child Protection'!T$1,FALSE)-C110)</f>
        <v>#VALUE!</v>
      </c>
      <c r="K110" s="61" t="str">
        <f>IF(VLOOKUP($A110,'[1]2. Child Protection'!$B$8:$BG$226,'[1]2. Child Protection'!U$1,FALSE)=D110,"",VLOOKUP($A110,'[1]2. Child Protection'!$B$8:$BG$226,'[1]2. Child Protection'!U$1,FALSE))</f>
        <v/>
      </c>
      <c r="L110" s="74" t="e">
        <f>IF(VLOOKUP($A110,'[1]2. Child Protection'!$B$8:$BG$226,'[1]2. Child Protection'!V$1,FALSE)=#REF!,"",VLOOKUP($A110,'[1]2. Child Protection'!$B$8:$BG$226,'[1]2. Child Protection'!V$1,FALSE)-#REF!)</f>
        <v>#REF!</v>
      </c>
      <c r="M110" s="74" t="e">
        <f>IF(VLOOKUP($A110,'[1]2. Child Protection'!$B$8:$BG$226,'[1]2. Child Protection'!W$1,FALSE)=#REF!,"",VLOOKUP($A110,'[1]2. Child Protection'!$B$8:$BG$226,'[1]2. Child Protection'!W$1,FALSE))</f>
        <v>#REF!</v>
      </c>
      <c r="N110" s="74" t="e">
        <f>IF(VLOOKUP($A110,'[1]2. Child Protection'!$B$8:$BG$226,'[1]2. Child Protection'!X$1,FALSE)=E110,"",VLOOKUP($A110,'[1]2. Child Protection'!$B$8:$BG$226,'[1]2. Child Protection'!X$1,FALSE)-E110)</f>
        <v>#VALUE!</v>
      </c>
      <c r="O110" s="74" t="e">
        <f>IF(VLOOKUP($A110,'[1]2. Child Protection'!$B$8:$BG$226,'[1]2. Child Protection'!Y$1,FALSE)=#REF!,"",VLOOKUP($A110,'[1]2. Child Protection'!$B$8:$BG$226,'[1]2. Child Protection'!Y$1,FALSE))</f>
        <v>#REF!</v>
      </c>
      <c r="P110" s="74" t="e">
        <f>IF(VLOOKUP($A110,'[1]2. Child Protection'!$B$8:$BG$226,'[1]2. Child Protection'!Z$1,FALSE)=F110,"",VLOOKUP($A110,'[1]2. Child Protection'!$B$8:$BG$226,'[1]2. Child Protection'!Z$1,FALSE)-F110)</f>
        <v>#VALUE!</v>
      </c>
      <c r="Q110" s="74" t="str">
        <f>IF(VLOOKUP($A110,'[1]2. Child Protection'!$B$8:$BG$226,'[1]2. Child Protection'!AA$1,FALSE)=G110,"",VLOOKUP($A110,'[1]2. Child Protection'!$B$8:$BG$226,'[1]2. Child Protection'!AA$1,FALSE))</f>
        <v/>
      </c>
      <c r="R110" s="61" t="str">
        <f>IF(VLOOKUP($A110,'[1]2. Child Protection'!$B$8:$BG$226,'[1]2. Child Protection'!AB$1,FALSE)=H110,"",VLOOKUP($A110,'[1]2. Child Protection'!$B$8:$BG$226,'[1]2. Child Protection'!AB$1,FALSE))</f>
        <v>MICS 2018</v>
      </c>
    </row>
    <row r="111" spans="1:18" x14ac:dyDescent="0.25">
      <c r="A111" s="61" t="s">
        <v>161</v>
      </c>
      <c r="B111" s="61" t="s">
        <v>436</v>
      </c>
      <c r="C111" s="74">
        <v>183.82199264416971</v>
      </c>
      <c r="D111" s="61" t="s">
        <v>12</v>
      </c>
      <c r="E111" s="69">
        <v>2012</v>
      </c>
      <c r="F111" s="71" t="s">
        <v>545</v>
      </c>
      <c r="G111" s="72"/>
      <c r="H111" s="73" t="s">
        <v>618</v>
      </c>
      <c r="J111" s="61">
        <f>IF(VLOOKUP($A111,'[1]2. Child Protection'!$B$8:$BG$226,'[1]2. Child Protection'!T$1,FALSE)=C111,"",VLOOKUP($A111,'[1]2. Child Protection'!$B$8:$BG$226,'[1]2. Child Protection'!T$1,FALSE)-C111)</f>
        <v>-120.12199264416971</v>
      </c>
      <c r="K111" s="61" t="str">
        <f>IF(VLOOKUP($A111,'[1]2. Child Protection'!$B$8:$BG$226,'[1]2. Child Protection'!U$1,FALSE)=D111,"",VLOOKUP($A111,'[1]2. Child Protection'!$B$8:$BG$226,'[1]2. Child Protection'!U$1,FALSE))</f>
        <v/>
      </c>
      <c r="L111" s="74" t="e">
        <f>IF(VLOOKUP($A111,'[1]2. Child Protection'!$B$8:$BG$226,'[1]2. Child Protection'!V$1,FALSE)=#REF!,"",VLOOKUP($A111,'[1]2. Child Protection'!$B$8:$BG$226,'[1]2. Child Protection'!V$1,FALSE)-#REF!)</f>
        <v>#REF!</v>
      </c>
      <c r="M111" s="74" t="e">
        <f>IF(VLOOKUP($A111,'[1]2. Child Protection'!$B$8:$BG$226,'[1]2. Child Protection'!W$1,FALSE)=#REF!,"",VLOOKUP($A111,'[1]2. Child Protection'!$B$8:$BG$226,'[1]2. Child Protection'!W$1,FALSE))</f>
        <v>#REF!</v>
      </c>
      <c r="N111" s="74">
        <f>IF(VLOOKUP($A111,'[1]2. Child Protection'!$B$8:$BG$226,'[1]2. Child Protection'!X$1,FALSE)=E111,"",VLOOKUP($A111,'[1]2. Child Protection'!$B$8:$BG$226,'[1]2. Child Protection'!X$1,FALSE)-E111)</f>
        <v>-1944.9</v>
      </c>
      <c r="O111" s="74" t="e">
        <f>IF(VLOOKUP($A111,'[1]2. Child Protection'!$B$8:$BG$226,'[1]2. Child Protection'!Y$1,FALSE)=#REF!,"",VLOOKUP($A111,'[1]2. Child Protection'!$B$8:$BG$226,'[1]2. Child Protection'!Y$1,FALSE))</f>
        <v>#REF!</v>
      </c>
      <c r="P111" s="74" t="e">
        <f>IF(VLOOKUP($A111,'[1]2. Child Protection'!$B$8:$BG$226,'[1]2. Child Protection'!Z$1,FALSE)=F111,"",VLOOKUP($A111,'[1]2. Child Protection'!$B$8:$BG$226,'[1]2. Child Protection'!Z$1,FALSE)-F111)</f>
        <v>#VALUE!</v>
      </c>
      <c r="Q111" s="74" t="str">
        <f>IF(VLOOKUP($A111,'[1]2. Child Protection'!$B$8:$BG$226,'[1]2. Child Protection'!AA$1,FALSE)=G111,"",VLOOKUP($A111,'[1]2. Child Protection'!$B$8:$BG$226,'[1]2. Child Protection'!AA$1,FALSE))</f>
        <v/>
      </c>
      <c r="R111" s="61" t="str">
        <f>IF(VLOOKUP($A111,'[1]2. Child Protection'!$B$8:$BG$226,'[1]2. Child Protection'!AB$1,FALSE)=H111,"",VLOOKUP($A111,'[1]2. Child Protection'!$B$8:$BG$226,'[1]2. Child Protection'!AB$1,FALSE))</f>
        <v>DHS 2019-20</v>
      </c>
    </row>
    <row r="112" spans="1:18" x14ac:dyDescent="0.25">
      <c r="A112" s="61" t="s">
        <v>179</v>
      </c>
      <c r="B112" s="61" t="s">
        <v>437</v>
      </c>
      <c r="C112" s="96" t="s">
        <v>12</v>
      </c>
      <c r="D112" s="61" t="s">
        <v>12</v>
      </c>
      <c r="E112" s="69" t="s">
        <v>12</v>
      </c>
      <c r="F112" s="71" t="s">
        <v>12</v>
      </c>
      <c r="G112" s="72" t="s">
        <v>12</v>
      </c>
      <c r="H112" s="73" t="s">
        <v>12</v>
      </c>
      <c r="J112" s="61" t="e">
        <f>IF(VLOOKUP($A112,'[1]2. Child Protection'!$B$8:$BG$226,'[1]2. Child Protection'!T$1,FALSE)=C112,"",VLOOKUP($A112,'[1]2. Child Protection'!$B$8:$BG$226,'[1]2. Child Protection'!T$1,FALSE)-C112)</f>
        <v>#VALUE!</v>
      </c>
      <c r="K112" s="61" t="str">
        <f>IF(VLOOKUP($A112,'[1]2. Child Protection'!$B$8:$BG$226,'[1]2. Child Protection'!U$1,FALSE)=D112,"",VLOOKUP($A112,'[1]2. Child Protection'!$B$8:$BG$226,'[1]2. Child Protection'!U$1,FALSE))</f>
        <v/>
      </c>
      <c r="L112" s="74" t="e">
        <f>IF(VLOOKUP($A112,'[1]2. Child Protection'!$B$8:$BG$226,'[1]2. Child Protection'!V$1,FALSE)=#REF!,"",VLOOKUP($A112,'[1]2. Child Protection'!$B$8:$BG$226,'[1]2. Child Protection'!V$1,FALSE)-#REF!)</f>
        <v>#REF!</v>
      </c>
      <c r="M112" s="74" t="e">
        <f>IF(VLOOKUP($A112,'[1]2. Child Protection'!$B$8:$BG$226,'[1]2. Child Protection'!W$1,FALSE)=#REF!,"",VLOOKUP($A112,'[1]2. Child Protection'!$B$8:$BG$226,'[1]2. Child Protection'!W$1,FALSE))</f>
        <v>#REF!</v>
      </c>
      <c r="N112" s="74" t="e">
        <f>IF(VLOOKUP($A112,'[1]2. Child Protection'!$B$8:$BG$226,'[1]2. Child Protection'!X$1,FALSE)=E112,"",VLOOKUP($A112,'[1]2. Child Protection'!$B$8:$BG$226,'[1]2. Child Protection'!X$1,FALSE)-E112)</f>
        <v>#VALUE!</v>
      </c>
      <c r="O112" s="74" t="e">
        <f>IF(VLOOKUP($A112,'[1]2. Child Protection'!$B$8:$BG$226,'[1]2. Child Protection'!Y$1,FALSE)=#REF!,"",VLOOKUP($A112,'[1]2. Child Protection'!$B$8:$BG$226,'[1]2. Child Protection'!Y$1,FALSE))</f>
        <v>#REF!</v>
      </c>
      <c r="P112" s="74" t="e">
        <f>IF(VLOOKUP($A112,'[1]2. Child Protection'!$B$8:$BG$226,'[1]2. Child Protection'!Z$1,FALSE)=F112,"",VLOOKUP($A112,'[1]2. Child Protection'!$B$8:$BG$226,'[1]2. Child Protection'!Z$1,FALSE)-F112)</f>
        <v>#VALUE!</v>
      </c>
      <c r="Q112" s="74" t="str">
        <f>IF(VLOOKUP($A112,'[1]2. Child Protection'!$B$8:$BG$226,'[1]2. Child Protection'!AA$1,FALSE)=G112,"",VLOOKUP($A112,'[1]2. Child Protection'!$B$8:$BG$226,'[1]2. Child Protection'!AA$1,FALSE))</f>
        <v/>
      </c>
      <c r="R112" s="61" t="str">
        <f>IF(VLOOKUP($A112,'[1]2. Child Protection'!$B$8:$BG$226,'[1]2. Child Protection'!AB$1,FALSE)=H112,"",VLOOKUP($A112,'[1]2. Child Protection'!$B$8:$BG$226,'[1]2. Child Protection'!AB$1,FALSE))</f>
        <v/>
      </c>
    </row>
    <row r="113" spans="1:18" x14ac:dyDescent="0.25">
      <c r="A113" s="61" t="s">
        <v>163</v>
      </c>
      <c r="B113" s="61" t="s">
        <v>536</v>
      </c>
      <c r="C113" s="96" t="s">
        <v>12</v>
      </c>
      <c r="D113" s="61" t="s">
        <v>12</v>
      </c>
      <c r="E113" s="69" t="s">
        <v>12</v>
      </c>
      <c r="F113" s="69" t="s">
        <v>12</v>
      </c>
      <c r="G113" s="70" t="s">
        <v>12</v>
      </c>
      <c r="H113" s="73" t="s">
        <v>12</v>
      </c>
      <c r="J113" s="61" t="e">
        <f>IF(VLOOKUP($A113,'[1]2. Child Protection'!$B$8:$BG$226,'[1]2. Child Protection'!T$1,FALSE)=C113,"",VLOOKUP($A113,'[1]2. Child Protection'!$B$8:$BG$226,'[1]2. Child Protection'!T$1,FALSE)-C113)</f>
        <v>#VALUE!</v>
      </c>
      <c r="K113" s="61" t="str">
        <f>IF(VLOOKUP($A113,'[1]2. Child Protection'!$B$8:$BG$226,'[1]2. Child Protection'!U$1,FALSE)=D113,"",VLOOKUP($A113,'[1]2. Child Protection'!$B$8:$BG$226,'[1]2. Child Protection'!U$1,FALSE))</f>
        <v/>
      </c>
      <c r="L113" s="74" t="e">
        <f>IF(VLOOKUP($A113,'[1]2. Child Protection'!$B$8:$BG$226,'[1]2. Child Protection'!V$1,FALSE)=#REF!,"",VLOOKUP($A113,'[1]2. Child Protection'!$B$8:$BG$226,'[1]2. Child Protection'!V$1,FALSE)-#REF!)</f>
        <v>#REF!</v>
      </c>
      <c r="M113" s="74" t="e">
        <f>IF(VLOOKUP($A113,'[1]2. Child Protection'!$B$8:$BG$226,'[1]2. Child Protection'!W$1,FALSE)=#REF!,"",VLOOKUP($A113,'[1]2. Child Protection'!$B$8:$BG$226,'[1]2. Child Protection'!W$1,FALSE))</f>
        <v>#REF!</v>
      </c>
      <c r="N113" s="74" t="e">
        <f>IF(VLOOKUP($A113,'[1]2. Child Protection'!$B$8:$BG$226,'[1]2. Child Protection'!X$1,FALSE)=E113,"",VLOOKUP($A113,'[1]2. Child Protection'!$B$8:$BG$226,'[1]2. Child Protection'!X$1,FALSE)-E113)</f>
        <v>#VALUE!</v>
      </c>
      <c r="O113" s="74" t="e">
        <f>IF(VLOOKUP($A113,'[1]2. Child Protection'!$B$8:$BG$226,'[1]2. Child Protection'!Y$1,FALSE)=#REF!,"",VLOOKUP($A113,'[1]2. Child Protection'!$B$8:$BG$226,'[1]2. Child Protection'!Y$1,FALSE))</f>
        <v>#REF!</v>
      </c>
      <c r="P113" s="74" t="e">
        <f>IF(VLOOKUP($A113,'[1]2. Child Protection'!$B$8:$BG$226,'[1]2. Child Protection'!Z$1,FALSE)=F113,"",VLOOKUP($A113,'[1]2. Child Protection'!$B$8:$BG$226,'[1]2. Child Protection'!Z$1,FALSE)-F113)</f>
        <v>#VALUE!</v>
      </c>
      <c r="Q113" s="74" t="str">
        <f>IF(VLOOKUP($A113,'[1]2. Child Protection'!$B$8:$BG$226,'[1]2. Child Protection'!AA$1,FALSE)=G113,"",VLOOKUP($A113,'[1]2. Child Protection'!$B$8:$BG$226,'[1]2. Child Protection'!AA$1,FALSE))</f>
        <v>v</v>
      </c>
      <c r="R113" s="61" t="str">
        <f>IF(VLOOKUP($A113,'[1]2. Child Protection'!$B$8:$BG$226,'[1]2. Child Protection'!AB$1,FALSE)=H113,"",VLOOKUP($A113,'[1]2. Child Protection'!$B$8:$BG$226,'[1]2. Child Protection'!AB$1,FALSE))</f>
        <v>UNSD Population and Vital Statistics Report, January 2021, latest update on 4 Jan 2022</v>
      </c>
    </row>
    <row r="114" spans="1:18" x14ac:dyDescent="0.25">
      <c r="A114" s="61" t="s">
        <v>164</v>
      </c>
      <c r="B114" s="61" t="s">
        <v>438</v>
      </c>
      <c r="C114" s="96">
        <v>753.06285287196101</v>
      </c>
      <c r="D114" s="61" t="s">
        <v>12</v>
      </c>
      <c r="E114" s="69">
        <v>2018</v>
      </c>
      <c r="F114" s="69" t="s">
        <v>545</v>
      </c>
      <c r="G114" s="70"/>
      <c r="H114" s="73" t="s">
        <v>619</v>
      </c>
      <c r="J114" s="61" t="e">
        <f>IF(VLOOKUP($A114,'[1]2. Child Protection'!$B$8:$BG$226,'[1]2. Child Protection'!T$1,FALSE)=C114,"",VLOOKUP($A114,'[1]2. Child Protection'!$B$8:$BG$226,'[1]2. Child Protection'!T$1,FALSE)-C114)</f>
        <v>#VALUE!</v>
      </c>
      <c r="K114" s="61" t="str">
        <f>IF(VLOOKUP($A114,'[1]2. Child Protection'!$B$8:$BG$226,'[1]2. Child Protection'!U$1,FALSE)=D114,"",VLOOKUP($A114,'[1]2. Child Protection'!$B$8:$BG$226,'[1]2. Child Protection'!U$1,FALSE))</f>
        <v/>
      </c>
      <c r="L114" s="74" t="e">
        <f>IF(VLOOKUP($A114,'[1]2. Child Protection'!$B$8:$BG$226,'[1]2. Child Protection'!V$1,FALSE)=#REF!,"",VLOOKUP($A114,'[1]2. Child Protection'!$B$8:$BG$226,'[1]2. Child Protection'!V$1,FALSE)-#REF!)</f>
        <v>#REF!</v>
      </c>
      <c r="M114" s="74" t="e">
        <f>IF(VLOOKUP($A114,'[1]2. Child Protection'!$B$8:$BG$226,'[1]2. Child Protection'!W$1,FALSE)=#REF!,"",VLOOKUP($A114,'[1]2. Child Protection'!$B$8:$BG$226,'[1]2. Child Protection'!W$1,FALSE))</f>
        <v>#REF!</v>
      </c>
      <c r="N114" s="74">
        <f>IF(VLOOKUP($A114,'[1]2. Child Protection'!$B$8:$BG$226,'[1]2. Child Protection'!X$1,FALSE)=E114,"",VLOOKUP($A114,'[1]2. Child Protection'!$B$8:$BG$226,'[1]2. Child Protection'!X$1,FALSE)-E114)</f>
        <v>-1918</v>
      </c>
      <c r="O114" s="74" t="e">
        <f>IF(VLOOKUP($A114,'[1]2. Child Protection'!$B$8:$BG$226,'[1]2. Child Protection'!Y$1,FALSE)=#REF!,"",VLOOKUP($A114,'[1]2. Child Protection'!$B$8:$BG$226,'[1]2. Child Protection'!Y$1,FALSE))</f>
        <v>#REF!</v>
      </c>
      <c r="P114" s="74" t="e">
        <f>IF(VLOOKUP($A114,'[1]2. Child Protection'!$B$8:$BG$226,'[1]2. Child Protection'!Z$1,FALSE)=F114,"",VLOOKUP($A114,'[1]2. Child Protection'!$B$8:$BG$226,'[1]2. Child Protection'!Z$1,FALSE)-F114)</f>
        <v>#VALUE!</v>
      </c>
      <c r="Q114" s="74" t="str">
        <f>IF(VLOOKUP($A114,'[1]2. Child Protection'!$B$8:$BG$226,'[1]2. Child Protection'!AA$1,FALSE)=G114,"",VLOOKUP($A114,'[1]2. Child Protection'!$B$8:$BG$226,'[1]2. Child Protection'!AA$1,FALSE))</f>
        <v>y</v>
      </c>
      <c r="R114" s="61" t="str">
        <f>IF(VLOOKUP($A114,'[1]2. Child Protection'!$B$8:$BG$226,'[1]2. Child Protection'!AB$1,FALSE)=H114,"",VLOOKUP($A114,'[1]2. Child Protection'!$B$8:$BG$226,'[1]2. Child Protection'!AB$1,FALSE))</f>
        <v>Statistics Lithuania 2020</v>
      </c>
    </row>
    <row r="115" spans="1:18" x14ac:dyDescent="0.25">
      <c r="A115" s="61" t="s">
        <v>166</v>
      </c>
      <c r="B115" s="61" t="s">
        <v>439</v>
      </c>
      <c r="C115" s="96"/>
      <c r="E115" s="69"/>
      <c r="F115" s="69"/>
      <c r="G115" s="70"/>
      <c r="H115" s="73"/>
      <c r="J115" s="61" t="e">
        <f>IF(VLOOKUP($A115,'[1]2. Child Protection'!$B$8:$BG$226,'[1]2. Child Protection'!T$1,FALSE)=C115,"",VLOOKUP($A115,'[1]2. Child Protection'!$B$8:$BG$226,'[1]2. Child Protection'!T$1,FALSE)-C115)</f>
        <v>#VALUE!</v>
      </c>
      <c r="K115" s="61" t="str">
        <f>IF(VLOOKUP($A115,'[1]2. Child Protection'!$B$8:$BG$226,'[1]2. Child Protection'!U$1,FALSE)=D115,"",VLOOKUP($A115,'[1]2. Child Protection'!$B$8:$BG$226,'[1]2. Child Protection'!U$1,FALSE))</f>
        <v/>
      </c>
      <c r="L115" s="74" t="e">
        <f>IF(VLOOKUP($A115,'[1]2. Child Protection'!$B$8:$BG$226,'[1]2. Child Protection'!V$1,FALSE)=#REF!,"",VLOOKUP($A115,'[1]2. Child Protection'!$B$8:$BG$226,'[1]2. Child Protection'!V$1,FALSE)-#REF!)</f>
        <v>#REF!</v>
      </c>
      <c r="M115" s="74" t="e">
        <f>IF(VLOOKUP($A115,'[1]2. Child Protection'!$B$8:$BG$226,'[1]2. Child Protection'!W$1,FALSE)=#REF!,"",VLOOKUP($A115,'[1]2. Child Protection'!$B$8:$BG$226,'[1]2. Child Protection'!W$1,FALSE))</f>
        <v>#REF!</v>
      </c>
      <c r="N115" s="74">
        <f>IF(VLOOKUP($A115,'[1]2. Child Protection'!$B$8:$BG$226,'[1]2. Child Protection'!X$1,FALSE)=E115,"",VLOOKUP($A115,'[1]2. Child Protection'!$B$8:$BG$226,'[1]2. Child Protection'!X$1,FALSE)-E115)</f>
        <v>100</v>
      </c>
      <c r="O115" s="74" t="e">
        <f>IF(VLOOKUP($A115,'[1]2. Child Protection'!$B$8:$BG$226,'[1]2. Child Protection'!Y$1,FALSE)=#REF!,"",VLOOKUP($A115,'[1]2. Child Protection'!$B$8:$BG$226,'[1]2. Child Protection'!Y$1,FALSE))</f>
        <v>#REF!</v>
      </c>
      <c r="P115" s="74">
        <f>IF(VLOOKUP($A115,'[1]2. Child Protection'!$B$8:$BG$226,'[1]2. Child Protection'!Z$1,FALSE)=F115,"",VLOOKUP($A115,'[1]2. Child Protection'!$B$8:$BG$226,'[1]2. Child Protection'!Z$1,FALSE)-F115)</f>
        <v>100</v>
      </c>
      <c r="Q115" s="74" t="str">
        <f>IF(VLOOKUP($A115,'[1]2. Child Protection'!$B$8:$BG$226,'[1]2. Child Protection'!AA$1,FALSE)=G115,"",VLOOKUP($A115,'[1]2. Child Protection'!$B$8:$BG$226,'[1]2. Child Protection'!AA$1,FALSE))</f>
        <v>v</v>
      </c>
      <c r="R115" s="61" t="str">
        <f>IF(VLOOKUP($A115,'[1]2. Child Protection'!$B$8:$BG$226,'[1]2. Child Protection'!AB$1,FALSE)=H115,"",VLOOKUP($A115,'[1]2. Child Protection'!$B$8:$BG$226,'[1]2. Child Protection'!AB$1,FALSE))</f>
        <v>UNSD Population and Vital Statistics Report, January 2021, latest update on 4 Jan 2022</v>
      </c>
    </row>
    <row r="116" spans="1:18" x14ac:dyDescent="0.25">
      <c r="A116" s="61" t="s">
        <v>167</v>
      </c>
      <c r="B116" s="61" t="s">
        <v>440</v>
      </c>
      <c r="C116" s="74" t="s">
        <v>12</v>
      </c>
      <c r="D116" s="61" t="s">
        <v>12</v>
      </c>
      <c r="E116" s="69" t="s">
        <v>12</v>
      </c>
      <c r="F116" s="71" t="s">
        <v>12</v>
      </c>
      <c r="G116" s="72" t="s">
        <v>12</v>
      </c>
      <c r="H116" s="73" t="s">
        <v>12</v>
      </c>
      <c r="J116" s="61" t="e">
        <f>IF(VLOOKUP($A116,'[1]2. Child Protection'!$B$8:$BG$226,'[1]2. Child Protection'!T$1,FALSE)=C116,"",VLOOKUP($A116,'[1]2. Child Protection'!$B$8:$BG$226,'[1]2. Child Protection'!T$1,FALSE)-C116)</f>
        <v>#VALUE!</v>
      </c>
      <c r="K116" s="61" t="str">
        <f>IF(VLOOKUP($A116,'[1]2. Child Protection'!$B$8:$BG$226,'[1]2. Child Protection'!U$1,FALSE)=D116,"",VLOOKUP($A116,'[1]2. Child Protection'!$B$8:$BG$226,'[1]2. Child Protection'!U$1,FALSE))</f>
        <v/>
      </c>
      <c r="L116" s="74" t="e">
        <f>IF(VLOOKUP($A116,'[1]2. Child Protection'!$B$8:$BG$226,'[1]2. Child Protection'!V$1,FALSE)=#REF!,"",VLOOKUP($A116,'[1]2. Child Protection'!$B$8:$BG$226,'[1]2. Child Protection'!V$1,FALSE)-#REF!)</f>
        <v>#REF!</v>
      </c>
      <c r="M116" s="74" t="e">
        <f>IF(VLOOKUP($A116,'[1]2. Child Protection'!$B$8:$BG$226,'[1]2. Child Protection'!W$1,FALSE)=#REF!,"",VLOOKUP($A116,'[1]2. Child Protection'!$B$8:$BG$226,'[1]2. Child Protection'!W$1,FALSE))</f>
        <v>#REF!</v>
      </c>
      <c r="N116" s="74" t="e">
        <f>IF(VLOOKUP($A116,'[1]2. Child Protection'!$B$8:$BG$226,'[1]2. Child Protection'!X$1,FALSE)=E116,"",VLOOKUP($A116,'[1]2. Child Protection'!$B$8:$BG$226,'[1]2. Child Protection'!X$1,FALSE)-E116)</f>
        <v>#VALUE!</v>
      </c>
      <c r="O116" s="74" t="e">
        <f>IF(VLOOKUP($A116,'[1]2. Child Protection'!$B$8:$BG$226,'[1]2. Child Protection'!Y$1,FALSE)=#REF!,"",VLOOKUP($A116,'[1]2. Child Protection'!$B$8:$BG$226,'[1]2. Child Protection'!Y$1,FALSE))</f>
        <v>#REF!</v>
      </c>
      <c r="P116" s="74" t="e">
        <f>IF(VLOOKUP($A116,'[1]2. Child Protection'!$B$8:$BG$226,'[1]2. Child Protection'!Z$1,FALSE)=F116,"",VLOOKUP($A116,'[1]2. Child Protection'!$B$8:$BG$226,'[1]2. Child Protection'!Z$1,FALSE)-F116)</f>
        <v>#VALUE!</v>
      </c>
      <c r="Q116" s="74" t="str">
        <f>IF(VLOOKUP($A116,'[1]2. Child Protection'!$B$8:$BG$226,'[1]2. Child Protection'!AA$1,FALSE)=G116,"",VLOOKUP($A116,'[1]2. Child Protection'!$B$8:$BG$226,'[1]2. Child Protection'!AA$1,FALSE))</f>
        <v/>
      </c>
      <c r="R116" s="61" t="str">
        <f>IF(VLOOKUP($A116,'[1]2. Child Protection'!$B$8:$BG$226,'[1]2. Child Protection'!AB$1,FALSE)=H116,"",VLOOKUP($A116,'[1]2. Child Protection'!$B$8:$BG$226,'[1]2. Child Protection'!AB$1,FALSE))</f>
        <v>MICS 2018</v>
      </c>
    </row>
    <row r="117" spans="1:18" x14ac:dyDescent="0.25">
      <c r="A117" s="61" t="s">
        <v>168</v>
      </c>
      <c r="B117" s="61" t="s">
        <v>441</v>
      </c>
      <c r="C117" s="74">
        <v>70.54937064395186</v>
      </c>
      <c r="D117" s="61" t="s">
        <v>12</v>
      </c>
      <c r="E117" s="69">
        <v>2017</v>
      </c>
      <c r="F117" s="71" t="s">
        <v>545</v>
      </c>
      <c r="G117" s="72"/>
      <c r="H117" s="73" t="s">
        <v>620</v>
      </c>
      <c r="J117" s="61">
        <f>IF(VLOOKUP($A117,'[1]2. Child Protection'!$B$8:$BG$226,'[1]2. Child Protection'!T$1,FALSE)=C117,"",VLOOKUP($A117,'[1]2. Child Protection'!$B$8:$BG$226,'[1]2. Child Protection'!T$1,FALSE)-C117)</f>
        <v>-63.749370643951863</v>
      </c>
      <c r="K117" s="61" t="str">
        <f>IF(VLOOKUP($A117,'[1]2. Child Protection'!$B$8:$BG$226,'[1]2. Child Protection'!U$1,FALSE)=D117,"",VLOOKUP($A117,'[1]2. Child Protection'!$B$8:$BG$226,'[1]2. Child Protection'!U$1,FALSE))</f>
        <v>y</v>
      </c>
      <c r="L117" s="74" t="e">
        <f>IF(VLOOKUP($A117,'[1]2. Child Protection'!$B$8:$BG$226,'[1]2. Child Protection'!V$1,FALSE)=#REF!,"",VLOOKUP($A117,'[1]2. Child Protection'!$B$8:$BG$226,'[1]2. Child Protection'!V$1,FALSE)-#REF!)</f>
        <v>#REF!</v>
      </c>
      <c r="M117" s="74" t="e">
        <f>IF(VLOOKUP($A117,'[1]2. Child Protection'!$B$8:$BG$226,'[1]2. Child Protection'!W$1,FALSE)=#REF!,"",VLOOKUP($A117,'[1]2. Child Protection'!$B$8:$BG$226,'[1]2. Child Protection'!W$1,FALSE))</f>
        <v>#REF!</v>
      </c>
      <c r="N117" s="74">
        <f>IF(VLOOKUP($A117,'[1]2. Child Protection'!$B$8:$BG$226,'[1]2. Child Protection'!X$1,FALSE)=E117,"",VLOOKUP($A117,'[1]2. Child Protection'!$B$8:$BG$226,'[1]2. Child Protection'!X$1,FALSE)-E117)</f>
        <v>-2011.2</v>
      </c>
      <c r="O117" s="74" t="e">
        <f>IF(VLOOKUP($A117,'[1]2. Child Protection'!$B$8:$BG$226,'[1]2. Child Protection'!Y$1,FALSE)=#REF!,"",VLOOKUP($A117,'[1]2. Child Protection'!$B$8:$BG$226,'[1]2. Child Protection'!Y$1,FALSE))</f>
        <v>#REF!</v>
      </c>
      <c r="P117" s="74" t="e">
        <f>IF(VLOOKUP($A117,'[1]2. Child Protection'!$B$8:$BG$226,'[1]2. Child Protection'!Z$1,FALSE)=F117,"",VLOOKUP($A117,'[1]2. Child Protection'!$B$8:$BG$226,'[1]2. Child Protection'!Z$1,FALSE)-F117)</f>
        <v>#VALUE!</v>
      </c>
      <c r="Q117" s="74" t="str">
        <f>IF(VLOOKUP($A117,'[1]2. Child Protection'!$B$8:$BG$226,'[1]2. Child Protection'!AA$1,FALSE)=G117,"",VLOOKUP($A117,'[1]2. Child Protection'!$B$8:$BG$226,'[1]2. Child Protection'!AA$1,FALSE))</f>
        <v>y</v>
      </c>
      <c r="R117" s="61" t="str">
        <f>IF(VLOOKUP($A117,'[1]2. Child Protection'!$B$8:$BG$226,'[1]2. Child Protection'!AB$1,FALSE)=H117,"",VLOOKUP($A117,'[1]2. Child Protection'!$B$8:$BG$226,'[1]2. Child Protection'!AB$1,FALSE))</f>
        <v>MICS 2013-14</v>
      </c>
    </row>
    <row r="118" spans="1:18" x14ac:dyDescent="0.25">
      <c r="A118" s="61" t="s">
        <v>190</v>
      </c>
      <c r="B118" s="61" t="s">
        <v>442</v>
      </c>
      <c r="C118" s="96">
        <v>79.782390150255409</v>
      </c>
      <c r="D118" s="61" t="s">
        <v>12</v>
      </c>
      <c r="E118" s="69">
        <v>2012</v>
      </c>
      <c r="F118" s="71" t="s">
        <v>545</v>
      </c>
      <c r="G118" s="72"/>
      <c r="H118" s="73" t="s">
        <v>621</v>
      </c>
      <c r="J118" s="61" t="e">
        <f>IF(VLOOKUP($A118,'[1]2. Child Protection'!$B$8:$BG$226,'[1]2. Child Protection'!T$1,FALSE)=C118,"",VLOOKUP($A118,'[1]2. Child Protection'!$B$8:$BG$226,'[1]2. Child Protection'!T$1,FALSE)-C118)</f>
        <v>#VALUE!</v>
      </c>
      <c r="K118" s="61" t="str">
        <f>IF(VLOOKUP($A118,'[1]2. Child Protection'!$B$8:$BG$226,'[1]2. Child Protection'!U$1,FALSE)=D118,"",VLOOKUP($A118,'[1]2. Child Protection'!$B$8:$BG$226,'[1]2. Child Protection'!U$1,FALSE))</f>
        <v/>
      </c>
      <c r="L118" s="74" t="e">
        <f>IF(VLOOKUP($A118,'[1]2. Child Protection'!$B$8:$BG$226,'[1]2. Child Protection'!V$1,FALSE)=#REF!,"",VLOOKUP($A118,'[1]2. Child Protection'!$B$8:$BG$226,'[1]2. Child Protection'!V$1,FALSE)-#REF!)</f>
        <v>#REF!</v>
      </c>
      <c r="M118" s="74" t="e">
        <f>IF(VLOOKUP($A118,'[1]2. Child Protection'!$B$8:$BG$226,'[1]2. Child Protection'!W$1,FALSE)=#REF!,"",VLOOKUP($A118,'[1]2. Child Protection'!$B$8:$BG$226,'[1]2. Child Protection'!W$1,FALSE))</f>
        <v>#REF!</v>
      </c>
      <c r="N118" s="74" t="e">
        <f>IF(VLOOKUP($A118,'[1]2. Child Protection'!$B$8:$BG$226,'[1]2. Child Protection'!X$1,FALSE)=E118,"",VLOOKUP($A118,'[1]2. Child Protection'!$B$8:$BG$226,'[1]2. Child Protection'!X$1,FALSE)-E118)</f>
        <v>#VALUE!</v>
      </c>
      <c r="O118" s="74" t="e">
        <f>IF(VLOOKUP($A118,'[1]2. Child Protection'!$B$8:$BG$226,'[1]2. Child Protection'!Y$1,FALSE)=#REF!,"",VLOOKUP($A118,'[1]2. Child Protection'!$B$8:$BG$226,'[1]2. Child Protection'!Y$1,FALSE))</f>
        <v>#REF!</v>
      </c>
      <c r="P118" s="74" t="e">
        <f>IF(VLOOKUP($A118,'[1]2. Child Protection'!$B$8:$BG$226,'[1]2. Child Protection'!Z$1,FALSE)=F118,"",VLOOKUP($A118,'[1]2. Child Protection'!$B$8:$BG$226,'[1]2. Child Protection'!Z$1,FALSE)-F118)</f>
        <v>#VALUE!</v>
      </c>
      <c r="Q118" s="74" t="str">
        <f>IF(VLOOKUP($A118,'[1]2. Child Protection'!$B$8:$BG$226,'[1]2. Child Protection'!AA$1,FALSE)=G118,"",VLOOKUP($A118,'[1]2. Child Protection'!$B$8:$BG$226,'[1]2. Child Protection'!AA$1,FALSE))</f>
        <v/>
      </c>
      <c r="R118" s="61">
        <f>IF(VLOOKUP($A118,'[1]2. Child Protection'!$B$8:$BG$226,'[1]2. Child Protection'!AB$1,FALSE)=H118,"",VLOOKUP($A118,'[1]2. Child Protection'!$B$8:$BG$226,'[1]2. Child Protection'!AB$1,FALSE))</f>
        <v>0</v>
      </c>
    </row>
    <row r="119" spans="1:18" x14ac:dyDescent="0.25">
      <c r="A119" s="61" t="s">
        <v>171</v>
      </c>
      <c r="B119" s="61" t="s">
        <v>443</v>
      </c>
      <c r="C119" s="74">
        <v>179.65220728027489</v>
      </c>
      <c r="D119" s="61" t="s">
        <v>12</v>
      </c>
      <c r="E119" s="69">
        <v>2021</v>
      </c>
      <c r="F119" s="71" t="s">
        <v>545</v>
      </c>
      <c r="G119" s="72"/>
      <c r="H119" s="73" t="s">
        <v>622</v>
      </c>
      <c r="J119" s="61">
        <f>IF(VLOOKUP($A119,'[1]2. Child Protection'!$B$8:$BG$226,'[1]2. Child Protection'!T$1,FALSE)=C119,"",VLOOKUP($A119,'[1]2. Child Protection'!$B$8:$BG$226,'[1]2. Child Protection'!T$1,FALSE)-C119)</f>
        <v>-83.352207280274897</v>
      </c>
      <c r="K119" s="61" t="str">
        <f>IF(VLOOKUP($A119,'[1]2. Child Protection'!$B$8:$BG$226,'[1]2. Child Protection'!U$1,FALSE)=D119,"",VLOOKUP($A119,'[1]2. Child Protection'!$B$8:$BG$226,'[1]2. Child Protection'!U$1,FALSE))</f>
        <v/>
      </c>
      <c r="L119" s="74" t="e">
        <f>IF(VLOOKUP($A119,'[1]2. Child Protection'!$B$8:$BG$226,'[1]2. Child Protection'!V$1,FALSE)=#REF!,"",VLOOKUP($A119,'[1]2. Child Protection'!$B$8:$BG$226,'[1]2. Child Protection'!V$1,FALSE)-#REF!)</f>
        <v>#REF!</v>
      </c>
      <c r="M119" s="74" t="e">
        <f>IF(VLOOKUP($A119,'[1]2. Child Protection'!$B$8:$BG$226,'[1]2. Child Protection'!W$1,FALSE)=#REF!,"",VLOOKUP($A119,'[1]2. Child Protection'!$B$8:$BG$226,'[1]2. Child Protection'!W$1,FALSE))</f>
        <v>#REF!</v>
      </c>
      <c r="N119" s="74">
        <f>IF(VLOOKUP($A119,'[1]2. Child Protection'!$B$8:$BG$226,'[1]2. Child Protection'!X$1,FALSE)=E119,"",VLOOKUP($A119,'[1]2. Child Protection'!$B$8:$BG$226,'[1]2. Child Protection'!X$1,FALSE)-E119)</f>
        <v>-1922.5</v>
      </c>
      <c r="O119" s="74" t="e">
        <f>IF(VLOOKUP($A119,'[1]2. Child Protection'!$B$8:$BG$226,'[1]2. Child Protection'!Y$1,FALSE)=#REF!,"",VLOOKUP($A119,'[1]2. Child Protection'!$B$8:$BG$226,'[1]2. Child Protection'!Y$1,FALSE))</f>
        <v>#REF!</v>
      </c>
      <c r="P119" s="74" t="e">
        <f>IF(VLOOKUP($A119,'[1]2. Child Protection'!$B$8:$BG$226,'[1]2. Child Protection'!Z$1,FALSE)=F119,"",VLOOKUP($A119,'[1]2. Child Protection'!$B$8:$BG$226,'[1]2. Child Protection'!Z$1,FALSE)-F119)</f>
        <v>#VALUE!</v>
      </c>
      <c r="Q119" s="74" t="str">
        <f>IF(VLOOKUP($A119,'[1]2. Child Protection'!$B$8:$BG$226,'[1]2. Child Protection'!AA$1,FALSE)=G119,"",VLOOKUP($A119,'[1]2. Child Protection'!$B$8:$BG$226,'[1]2. Child Protection'!AA$1,FALSE))</f>
        <v/>
      </c>
      <c r="R119" s="61" t="str">
        <f>IF(VLOOKUP($A119,'[1]2. Child Protection'!$B$8:$BG$226,'[1]2. Child Protection'!AB$1,FALSE)=H119,"",VLOOKUP($A119,'[1]2. Child Protection'!$B$8:$BG$226,'[1]2. Child Protection'!AB$1,FALSE))</f>
        <v>DHS 2016-17</v>
      </c>
    </row>
    <row r="120" spans="1:18" x14ac:dyDescent="0.25">
      <c r="A120" s="61" t="s">
        <v>172</v>
      </c>
      <c r="B120" s="61" t="s">
        <v>444</v>
      </c>
      <c r="C120" s="74">
        <v>6.5959391702546375</v>
      </c>
      <c r="D120" s="61" t="s">
        <v>12</v>
      </c>
      <c r="E120" s="69">
        <v>2020</v>
      </c>
      <c r="F120" s="71" t="s">
        <v>545</v>
      </c>
      <c r="G120" s="72"/>
      <c r="H120" s="73" t="s">
        <v>623</v>
      </c>
      <c r="J120" s="61">
        <f>IF(VLOOKUP($A120,'[1]2. Child Protection'!$B$8:$BG$226,'[1]2. Child Protection'!T$1,FALSE)=C120,"",VLOOKUP($A120,'[1]2. Child Protection'!$B$8:$BG$226,'[1]2. Child Protection'!T$1,FALSE)-C120)</f>
        <v>80.804060829745367</v>
      </c>
      <c r="K120" s="61" t="str">
        <f>IF(VLOOKUP($A120,'[1]2. Child Protection'!$B$8:$BG$226,'[1]2. Child Protection'!U$1,FALSE)=D120,"",VLOOKUP($A120,'[1]2. Child Protection'!$B$8:$BG$226,'[1]2. Child Protection'!U$1,FALSE))</f>
        <v>y</v>
      </c>
      <c r="L120" s="74" t="e">
        <f>IF(VLOOKUP($A120,'[1]2. Child Protection'!$B$8:$BG$226,'[1]2. Child Protection'!V$1,FALSE)=#REF!,"",VLOOKUP($A120,'[1]2. Child Protection'!$B$8:$BG$226,'[1]2. Child Protection'!V$1,FALSE)-#REF!)</f>
        <v>#REF!</v>
      </c>
      <c r="M120" s="74" t="e">
        <f>IF(VLOOKUP($A120,'[1]2. Child Protection'!$B$8:$BG$226,'[1]2. Child Protection'!W$1,FALSE)=#REF!,"",VLOOKUP($A120,'[1]2. Child Protection'!$B$8:$BG$226,'[1]2. Child Protection'!W$1,FALSE))</f>
        <v>#REF!</v>
      </c>
      <c r="N120" s="74">
        <f>IF(VLOOKUP($A120,'[1]2. Child Protection'!$B$8:$BG$226,'[1]2. Child Protection'!X$1,FALSE)=E120,"",VLOOKUP($A120,'[1]2. Child Protection'!$B$8:$BG$226,'[1]2. Child Protection'!X$1,FALSE)-E120)</f>
        <v>-1932.2</v>
      </c>
      <c r="O120" s="74" t="e">
        <f>IF(VLOOKUP($A120,'[1]2. Child Protection'!$B$8:$BG$226,'[1]2. Child Protection'!Y$1,FALSE)=#REF!,"",VLOOKUP($A120,'[1]2. Child Protection'!$B$8:$BG$226,'[1]2. Child Protection'!Y$1,FALSE))</f>
        <v>#REF!</v>
      </c>
      <c r="P120" s="74" t="e">
        <f>IF(VLOOKUP($A120,'[1]2. Child Protection'!$B$8:$BG$226,'[1]2. Child Protection'!Z$1,FALSE)=F120,"",VLOOKUP($A120,'[1]2. Child Protection'!$B$8:$BG$226,'[1]2. Child Protection'!Z$1,FALSE)-F120)</f>
        <v>#VALUE!</v>
      </c>
      <c r="Q120" s="74" t="str">
        <f>IF(VLOOKUP($A120,'[1]2. Child Protection'!$B$8:$BG$226,'[1]2. Child Protection'!AA$1,FALSE)=G120,"",VLOOKUP($A120,'[1]2. Child Protection'!$B$8:$BG$226,'[1]2. Child Protection'!AA$1,FALSE))</f>
        <v>y</v>
      </c>
      <c r="R120" s="61" t="str">
        <f>IF(VLOOKUP($A120,'[1]2. Child Protection'!$B$8:$BG$226,'[1]2. Child Protection'!AB$1,FALSE)=H120,"",VLOOKUP($A120,'[1]2. Child Protection'!$B$8:$BG$226,'[1]2. Child Protection'!AB$1,FALSE))</f>
        <v>DHS 2018</v>
      </c>
    </row>
    <row r="121" spans="1:18" x14ac:dyDescent="0.25">
      <c r="A121" s="61" t="s">
        <v>173</v>
      </c>
      <c r="B121" s="61" t="s">
        <v>445</v>
      </c>
      <c r="C121" s="96">
        <v>282.57295519934235</v>
      </c>
      <c r="D121" s="61" t="s">
        <v>12</v>
      </c>
      <c r="E121" s="69">
        <v>2010</v>
      </c>
      <c r="F121" s="69" t="s">
        <v>545</v>
      </c>
      <c r="G121" s="70"/>
      <c r="H121" s="73" t="s">
        <v>624</v>
      </c>
      <c r="J121" s="61" t="e">
        <f>IF(VLOOKUP($A121,'[1]2. Child Protection'!$B$8:$BG$226,'[1]2. Child Protection'!T$1,FALSE)=C121,"",VLOOKUP($A121,'[1]2. Child Protection'!$B$8:$BG$226,'[1]2. Child Protection'!T$1,FALSE)-C121)</f>
        <v>#VALUE!</v>
      </c>
      <c r="K121" s="61" t="str">
        <f>IF(VLOOKUP($A121,'[1]2. Child Protection'!$B$8:$BG$226,'[1]2. Child Protection'!U$1,FALSE)=D121,"",VLOOKUP($A121,'[1]2. Child Protection'!$B$8:$BG$226,'[1]2. Child Protection'!U$1,FALSE))</f>
        <v/>
      </c>
      <c r="L121" s="74" t="e">
        <f>IF(VLOOKUP($A121,'[1]2. Child Protection'!$B$8:$BG$226,'[1]2. Child Protection'!V$1,FALSE)=#REF!,"",VLOOKUP($A121,'[1]2. Child Protection'!$B$8:$BG$226,'[1]2. Child Protection'!V$1,FALSE)-#REF!)</f>
        <v>#REF!</v>
      </c>
      <c r="M121" s="74" t="e">
        <f>IF(VLOOKUP($A121,'[1]2. Child Protection'!$B$8:$BG$226,'[1]2. Child Protection'!W$1,FALSE)=#REF!,"",VLOOKUP($A121,'[1]2. Child Protection'!$B$8:$BG$226,'[1]2. Child Protection'!W$1,FALSE))</f>
        <v>#REF!</v>
      </c>
      <c r="N121" s="74">
        <f>IF(VLOOKUP($A121,'[1]2. Child Protection'!$B$8:$BG$226,'[1]2. Child Protection'!X$1,FALSE)=E121,"",VLOOKUP($A121,'[1]2. Child Protection'!$B$8:$BG$226,'[1]2. Child Protection'!X$1,FALSE)-E121)</f>
        <v>-1910</v>
      </c>
      <c r="O121" s="74" t="e">
        <f>IF(VLOOKUP($A121,'[1]2. Child Protection'!$B$8:$BG$226,'[1]2. Child Protection'!Y$1,FALSE)=#REF!,"",VLOOKUP($A121,'[1]2. Child Protection'!$B$8:$BG$226,'[1]2. Child Protection'!Y$1,FALSE))</f>
        <v>#REF!</v>
      </c>
      <c r="P121" s="74" t="e">
        <f>IF(VLOOKUP($A121,'[1]2. Child Protection'!$B$8:$BG$226,'[1]2. Child Protection'!Z$1,FALSE)=F121,"",VLOOKUP($A121,'[1]2. Child Protection'!$B$8:$BG$226,'[1]2. Child Protection'!Z$1,FALSE)-F121)</f>
        <v>#VALUE!</v>
      </c>
      <c r="Q121" s="74" t="str">
        <f>IF(VLOOKUP($A121,'[1]2. Child Protection'!$B$8:$BG$226,'[1]2. Child Protection'!AA$1,FALSE)=G121,"",VLOOKUP($A121,'[1]2. Child Protection'!$B$8:$BG$226,'[1]2. Child Protection'!AA$1,FALSE))</f>
        <v>v</v>
      </c>
      <c r="R121" s="61" t="str">
        <f>IF(VLOOKUP($A121,'[1]2. Child Protection'!$B$8:$BG$226,'[1]2. Child Protection'!AB$1,FALSE)=H121,"",VLOOKUP($A121,'[1]2. Child Protection'!$B$8:$BG$226,'[1]2. Child Protection'!AB$1,FALSE))</f>
        <v>UNSD Population and Vital Statistics Report, January 2021, latest update on 4 Jan 2022</v>
      </c>
    </row>
    <row r="122" spans="1:18" x14ac:dyDescent="0.25">
      <c r="A122" s="61" t="s">
        <v>174</v>
      </c>
      <c r="B122" s="61" t="s">
        <v>446</v>
      </c>
      <c r="C122" s="74" t="s">
        <v>12</v>
      </c>
      <c r="D122" s="61" t="s">
        <v>12</v>
      </c>
      <c r="E122" s="69" t="s">
        <v>12</v>
      </c>
      <c r="F122" s="71" t="s">
        <v>12</v>
      </c>
      <c r="G122" s="72" t="s">
        <v>12</v>
      </c>
      <c r="H122" s="73" t="s">
        <v>12</v>
      </c>
      <c r="J122" s="61" t="e">
        <f>IF(VLOOKUP($A122,'[1]2. Child Protection'!$B$8:$BG$226,'[1]2. Child Protection'!T$1,FALSE)=C122,"",VLOOKUP($A122,'[1]2. Child Protection'!$B$8:$BG$226,'[1]2. Child Protection'!T$1,FALSE)-C122)</f>
        <v>#VALUE!</v>
      </c>
      <c r="K122" s="61" t="str">
        <f>IF(VLOOKUP($A122,'[1]2. Child Protection'!$B$8:$BG$226,'[1]2. Child Protection'!U$1,FALSE)=D122,"",VLOOKUP($A122,'[1]2. Child Protection'!$B$8:$BG$226,'[1]2. Child Protection'!U$1,FALSE))</f>
        <v/>
      </c>
      <c r="L122" s="74" t="e">
        <f>IF(VLOOKUP($A122,'[1]2. Child Protection'!$B$8:$BG$226,'[1]2. Child Protection'!V$1,FALSE)=#REF!,"",VLOOKUP($A122,'[1]2. Child Protection'!$B$8:$BG$226,'[1]2. Child Protection'!V$1,FALSE)-#REF!)</f>
        <v>#REF!</v>
      </c>
      <c r="M122" s="74" t="e">
        <f>IF(VLOOKUP($A122,'[1]2. Child Protection'!$B$8:$BG$226,'[1]2. Child Protection'!W$1,FALSE)=#REF!,"",VLOOKUP($A122,'[1]2. Child Protection'!$B$8:$BG$226,'[1]2. Child Protection'!W$1,FALSE))</f>
        <v>#REF!</v>
      </c>
      <c r="N122" s="74" t="e">
        <f>IF(VLOOKUP($A122,'[1]2. Child Protection'!$B$8:$BG$226,'[1]2. Child Protection'!X$1,FALSE)=E122,"",VLOOKUP($A122,'[1]2. Child Protection'!$B$8:$BG$226,'[1]2. Child Protection'!X$1,FALSE)-E122)</f>
        <v>#VALUE!</v>
      </c>
      <c r="O122" s="74" t="e">
        <f>IF(VLOOKUP($A122,'[1]2. Child Protection'!$B$8:$BG$226,'[1]2. Child Protection'!Y$1,FALSE)=#REF!,"",VLOOKUP($A122,'[1]2. Child Protection'!$B$8:$BG$226,'[1]2. Child Protection'!Y$1,FALSE))</f>
        <v>#REF!</v>
      </c>
      <c r="P122" s="74" t="e">
        <f>IF(VLOOKUP($A122,'[1]2. Child Protection'!$B$8:$BG$226,'[1]2. Child Protection'!Z$1,FALSE)=F122,"",VLOOKUP($A122,'[1]2. Child Protection'!$B$8:$BG$226,'[1]2. Child Protection'!Z$1,FALSE)-F122)</f>
        <v>#VALUE!</v>
      </c>
      <c r="Q122" s="74" t="str">
        <f>IF(VLOOKUP($A122,'[1]2. Child Protection'!$B$8:$BG$226,'[1]2. Child Protection'!AA$1,FALSE)=G122,"",VLOOKUP($A122,'[1]2. Child Protection'!$B$8:$BG$226,'[1]2. Child Protection'!AA$1,FALSE))</f>
        <v/>
      </c>
      <c r="R122" s="61" t="str">
        <f>IF(VLOOKUP($A122,'[1]2. Child Protection'!$B$8:$BG$226,'[1]2. Child Protection'!AB$1,FALSE)=H122,"",VLOOKUP($A122,'[1]2. Child Protection'!$B$8:$BG$226,'[1]2. Child Protection'!AB$1,FALSE))</f>
        <v>ICHNS 2017</v>
      </c>
    </row>
    <row r="123" spans="1:18" x14ac:dyDescent="0.25">
      <c r="A123" s="61" t="s">
        <v>176</v>
      </c>
      <c r="B123" s="61" t="s">
        <v>447</v>
      </c>
      <c r="C123" s="74">
        <v>7.5940079772133009</v>
      </c>
      <c r="D123" s="61" t="s">
        <v>12</v>
      </c>
      <c r="E123" s="69">
        <v>2011</v>
      </c>
      <c r="F123" s="71" t="s">
        <v>545</v>
      </c>
      <c r="G123" s="72"/>
      <c r="H123" s="73" t="s">
        <v>625</v>
      </c>
      <c r="J123" s="61">
        <f>IF(VLOOKUP($A123,'[1]2. Child Protection'!$B$8:$BG$226,'[1]2. Child Protection'!T$1,FALSE)=C123,"",VLOOKUP($A123,'[1]2. Child Protection'!$B$8:$BG$226,'[1]2. Child Protection'!T$1,FALSE)-C123)</f>
        <v>37.405992022786698</v>
      </c>
      <c r="K123" s="61" t="str">
        <f>IF(VLOOKUP($A123,'[1]2. Child Protection'!$B$8:$BG$226,'[1]2. Child Protection'!U$1,FALSE)=D123,"",VLOOKUP($A123,'[1]2. Child Protection'!$B$8:$BG$226,'[1]2. Child Protection'!U$1,FALSE))</f>
        <v>y</v>
      </c>
      <c r="L123" s="74" t="e">
        <f>IF(VLOOKUP($A123,'[1]2. Child Protection'!$B$8:$BG$226,'[1]2. Child Protection'!V$1,FALSE)=#REF!,"",VLOOKUP($A123,'[1]2. Child Protection'!$B$8:$BG$226,'[1]2. Child Protection'!V$1,FALSE)-#REF!)</f>
        <v>#REF!</v>
      </c>
      <c r="M123" s="74" t="e">
        <f>IF(VLOOKUP($A123,'[1]2. Child Protection'!$B$8:$BG$226,'[1]2. Child Protection'!W$1,FALSE)=#REF!,"",VLOOKUP($A123,'[1]2. Child Protection'!$B$8:$BG$226,'[1]2. Child Protection'!W$1,FALSE))</f>
        <v>#REF!</v>
      </c>
      <c r="N123" s="74">
        <f>IF(VLOOKUP($A123,'[1]2. Child Protection'!$B$8:$BG$226,'[1]2. Child Protection'!X$1,FALSE)=E123,"",VLOOKUP($A123,'[1]2. Child Protection'!$B$8:$BG$226,'[1]2. Child Protection'!X$1,FALSE)-E123)</f>
        <v>-1945.4</v>
      </c>
      <c r="O123" s="74" t="e">
        <f>IF(VLOOKUP($A123,'[1]2. Child Protection'!$B$8:$BG$226,'[1]2. Child Protection'!Y$1,FALSE)=#REF!,"",VLOOKUP($A123,'[1]2. Child Protection'!$B$8:$BG$226,'[1]2. Child Protection'!Y$1,FALSE))</f>
        <v>#REF!</v>
      </c>
      <c r="P123" s="74" t="e">
        <f>IF(VLOOKUP($A123,'[1]2. Child Protection'!$B$8:$BG$226,'[1]2. Child Protection'!Z$1,FALSE)=F123,"",VLOOKUP($A123,'[1]2. Child Protection'!$B$8:$BG$226,'[1]2. Child Protection'!Z$1,FALSE)-F123)</f>
        <v>#VALUE!</v>
      </c>
      <c r="Q123" s="74" t="str">
        <f>IF(VLOOKUP($A123,'[1]2. Child Protection'!$B$8:$BG$226,'[1]2. Child Protection'!AA$1,FALSE)=G123,"",VLOOKUP($A123,'[1]2. Child Protection'!$B$8:$BG$226,'[1]2. Child Protection'!AA$1,FALSE))</f>
        <v>y</v>
      </c>
      <c r="R123" s="61" t="str">
        <f>IF(VLOOKUP($A123,'[1]2. Child Protection'!$B$8:$BG$226,'[1]2. Child Protection'!AB$1,FALSE)=H123,"",VLOOKUP($A123,'[1]2. Child Protection'!$B$8:$BG$226,'[1]2. Child Protection'!AB$1,FALSE))</f>
        <v>MICS 2015</v>
      </c>
    </row>
    <row r="124" spans="1:18" x14ac:dyDescent="0.25">
      <c r="A124" s="61" t="s">
        <v>200</v>
      </c>
      <c r="B124" s="61" t="s">
        <v>448</v>
      </c>
      <c r="C124" s="96" t="s">
        <v>12</v>
      </c>
      <c r="D124" s="61" t="s">
        <v>12</v>
      </c>
      <c r="E124" s="69" t="s">
        <v>12</v>
      </c>
      <c r="F124" s="71" t="s">
        <v>12</v>
      </c>
      <c r="G124" s="72" t="s">
        <v>12</v>
      </c>
      <c r="H124" s="73" t="s">
        <v>12</v>
      </c>
      <c r="J124" s="61" t="e">
        <f>IF(VLOOKUP($A124,'[1]2. Child Protection'!$B$8:$BG$226,'[1]2. Child Protection'!T$1,FALSE)=C124,"",VLOOKUP($A124,'[1]2. Child Protection'!$B$8:$BG$226,'[1]2. Child Protection'!T$1,FALSE)-C124)</f>
        <v>#VALUE!</v>
      </c>
      <c r="K124" s="61" t="str">
        <f>IF(VLOOKUP($A124,'[1]2. Child Protection'!$B$8:$BG$226,'[1]2. Child Protection'!U$1,FALSE)=D124,"",VLOOKUP($A124,'[1]2. Child Protection'!$B$8:$BG$226,'[1]2. Child Protection'!U$1,FALSE))</f>
        <v/>
      </c>
      <c r="L124" s="74" t="e">
        <f>IF(VLOOKUP($A124,'[1]2. Child Protection'!$B$8:$BG$226,'[1]2. Child Protection'!V$1,FALSE)=#REF!,"",VLOOKUP($A124,'[1]2. Child Protection'!$B$8:$BG$226,'[1]2. Child Protection'!V$1,FALSE)-#REF!)</f>
        <v>#REF!</v>
      </c>
      <c r="M124" s="74" t="e">
        <f>IF(VLOOKUP($A124,'[1]2. Child Protection'!$B$8:$BG$226,'[1]2. Child Protection'!W$1,FALSE)=#REF!,"",VLOOKUP($A124,'[1]2. Child Protection'!$B$8:$BG$226,'[1]2. Child Protection'!W$1,FALSE))</f>
        <v>#REF!</v>
      </c>
      <c r="N124" s="74" t="e">
        <f>IF(VLOOKUP($A124,'[1]2. Child Protection'!$B$8:$BG$226,'[1]2. Child Protection'!X$1,FALSE)=E124,"",VLOOKUP($A124,'[1]2. Child Protection'!$B$8:$BG$226,'[1]2. Child Protection'!X$1,FALSE)-E124)</f>
        <v>#VALUE!</v>
      </c>
      <c r="O124" s="74" t="e">
        <f>IF(VLOOKUP($A124,'[1]2. Child Protection'!$B$8:$BG$226,'[1]2. Child Protection'!Y$1,FALSE)=#REF!,"",VLOOKUP($A124,'[1]2. Child Protection'!$B$8:$BG$226,'[1]2. Child Protection'!Y$1,FALSE))</f>
        <v>#REF!</v>
      </c>
      <c r="P124" s="74" t="e">
        <f>IF(VLOOKUP($A124,'[1]2. Child Protection'!$B$8:$BG$226,'[1]2. Child Protection'!Z$1,FALSE)=F124,"",VLOOKUP($A124,'[1]2. Child Protection'!$B$8:$BG$226,'[1]2. Child Protection'!Z$1,FALSE)-F124)</f>
        <v>#VALUE!</v>
      </c>
      <c r="Q124" s="74" t="str">
        <f>IF(VLOOKUP($A124,'[1]2. Child Protection'!$B$8:$BG$226,'[1]2. Child Protection'!AA$1,FALSE)=G124,"",VLOOKUP($A124,'[1]2. Child Protection'!$B$8:$BG$226,'[1]2. Child Protection'!AA$1,FALSE))</f>
        <v/>
      </c>
      <c r="R124" s="61" t="str">
        <f>IF(VLOOKUP($A124,'[1]2. Child Protection'!$B$8:$BG$226,'[1]2. Child Protection'!AB$1,FALSE)=H124,"",VLOOKUP($A124,'[1]2. Child Protection'!$B$8:$BG$226,'[1]2. Child Protection'!AB$1,FALSE))</f>
        <v/>
      </c>
    </row>
    <row r="125" spans="1:18" x14ac:dyDescent="0.25">
      <c r="A125" s="61" t="s">
        <v>177</v>
      </c>
      <c r="B125" s="61" t="s">
        <v>449</v>
      </c>
      <c r="C125" s="74">
        <v>54.860954457767768</v>
      </c>
      <c r="D125" s="61" t="s">
        <v>12</v>
      </c>
      <c r="E125" s="69">
        <v>2020</v>
      </c>
      <c r="F125" s="71" t="s">
        <v>545</v>
      </c>
      <c r="G125" s="72"/>
      <c r="H125" s="73" t="s">
        <v>626</v>
      </c>
      <c r="J125" s="61">
        <f>IF(VLOOKUP($A125,'[1]2. Child Protection'!$B$8:$BG$226,'[1]2. Child Protection'!T$1,FALSE)=C125,"",VLOOKUP($A125,'[1]2. Child Protection'!$B$8:$BG$226,'[1]2. Child Protection'!T$1,FALSE)-C125)</f>
        <v>34.339045542232235</v>
      </c>
      <c r="K125" s="61" t="str">
        <f>IF(VLOOKUP($A125,'[1]2. Child Protection'!$B$8:$BG$226,'[1]2. Child Protection'!U$1,FALSE)=D125,"",VLOOKUP($A125,'[1]2. Child Protection'!$B$8:$BG$226,'[1]2. Child Protection'!U$1,FALSE))</f>
        <v>y</v>
      </c>
      <c r="L125" s="74" t="e">
        <f>IF(VLOOKUP($A125,'[1]2. Child Protection'!$B$8:$BG$226,'[1]2. Child Protection'!V$1,FALSE)=#REF!,"",VLOOKUP($A125,'[1]2. Child Protection'!$B$8:$BG$226,'[1]2. Child Protection'!V$1,FALSE)-#REF!)</f>
        <v>#REF!</v>
      </c>
      <c r="M125" s="74" t="e">
        <f>IF(VLOOKUP($A125,'[1]2. Child Protection'!$B$8:$BG$226,'[1]2. Child Protection'!W$1,FALSE)=#REF!,"",VLOOKUP($A125,'[1]2. Child Protection'!$B$8:$BG$226,'[1]2. Child Protection'!W$1,FALSE))</f>
        <v>#REF!</v>
      </c>
      <c r="N125" s="74">
        <f>IF(VLOOKUP($A125,'[1]2. Child Protection'!$B$8:$BG$226,'[1]2. Child Protection'!X$1,FALSE)=E125,"",VLOOKUP($A125,'[1]2. Child Protection'!$B$8:$BG$226,'[1]2. Child Protection'!X$1,FALSE)-E125)</f>
        <v>-1923</v>
      </c>
      <c r="O125" s="74" t="e">
        <f>IF(VLOOKUP($A125,'[1]2. Child Protection'!$B$8:$BG$226,'[1]2. Child Protection'!Y$1,FALSE)=#REF!,"",VLOOKUP($A125,'[1]2. Child Protection'!$B$8:$BG$226,'[1]2. Child Protection'!Y$1,FALSE))</f>
        <v>#REF!</v>
      </c>
      <c r="P125" s="74" t="e">
        <f>IF(VLOOKUP($A125,'[1]2. Child Protection'!$B$8:$BG$226,'[1]2. Child Protection'!Z$1,FALSE)=F125,"",VLOOKUP($A125,'[1]2. Child Protection'!$B$8:$BG$226,'[1]2. Child Protection'!Z$1,FALSE)-F125)</f>
        <v>#VALUE!</v>
      </c>
      <c r="Q125" s="74" t="str">
        <f>IF(VLOOKUP($A125,'[1]2. Child Protection'!$B$8:$BG$226,'[1]2. Child Protection'!AA$1,FALSE)=G125,"",VLOOKUP($A125,'[1]2. Child Protection'!$B$8:$BG$226,'[1]2. Child Protection'!AA$1,FALSE))</f>
        <v>y</v>
      </c>
      <c r="R125" s="61" t="str">
        <f>IF(VLOOKUP($A125,'[1]2. Child Protection'!$B$8:$BG$226,'[1]2. Child Protection'!AB$1,FALSE)=H125,"",VLOOKUP($A125,'[1]2. Child Protection'!$B$8:$BG$226,'[1]2. Child Protection'!AB$1,FALSE))</f>
        <v>INEGI. Population and Housing Census 2020</v>
      </c>
    </row>
    <row r="126" spans="1:18" x14ac:dyDescent="0.25">
      <c r="A126" s="61" t="s">
        <v>203</v>
      </c>
      <c r="B126" s="61" t="s">
        <v>450</v>
      </c>
      <c r="C126" s="96" t="s">
        <v>12</v>
      </c>
      <c r="D126" s="61" t="s">
        <v>12</v>
      </c>
      <c r="E126" s="69" t="s">
        <v>12</v>
      </c>
      <c r="F126" s="71" t="s">
        <v>12</v>
      </c>
      <c r="G126" s="72" t="s">
        <v>12</v>
      </c>
      <c r="H126" s="73" t="s">
        <v>12</v>
      </c>
      <c r="J126" s="61" t="e">
        <f>IF(VLOOKUP($A126,'[1]2. Child Protection'!$B$8:$BG$226,'[1]2. Child Protection'!T$1,FALSE)=C126,"",VLOOKUP($A126,'[1]2. Child Protection'!$B$8:$BG$226,'[1]2. Child Protection'!T$1,FALSE)-C126)</f>
        <v>#VALUE!</v>
      </c>
      <c r="K126" s="61" t="str">
        <f>IF(VLOOKUP($A126,'[1]2. Child Protection'!$B$8:$BG$226,'[1]2. Child Protection'!U$1,FALSE)=D126,"",VLOOKUP($A126,'[1]2. Child Protection'!$B$8:$BG$226,'[1]2. Child Protection'!U$1,FALSE))</f>
        <v/>
      </c>
      <c r="L126" s="74" t="e">
        <f>IF(VLOOKUP($A126,'[1]2. Child Protection'!$B$8:$BG$226,'[1]2. Child Protection'!V$1,FALSE)=#REF!,"",VLOOKUP($A126,'[1]2. Child Protection'!$B$8:$BG$226,'[1]2. Child Protection'!V$1,FALSE)-#REF!)</f>
        <v>#REF!</v>
      </c>
      <c r="M126" s="74" t="e">
        <f>IF(VLOOKUP($A126,'[1]2. Child Protection'!$B$8:$BG$226,'[1]2. Child Protection'!W$1,FALSE)=#REF!,"",VLOOKUP($A126,'[1]2. Child Protection'!$B$8:$BG$226,'[1]2. Child Protection'!W$1,FALSE))</f>
        <v>#REF!</v>
      </c>
      <c r="N126" s="74" t="e">
        <f>IF(VLOOKUP($A126,'[1]2. Child Protection'!$B$8:$BG$226,'[1]2. Child Protection'!X$1,FALSE)=E126,"",VLOOKUP($A126,'[1]2. Child Protection'!$B$8:$BG$226,'[1]2. Child Protection'!X$1,FALSE)-E126)</f>
        <v>#VALUE!</v>
      </c>
      <c r="O126" s="74" t="e">
        <f>IF(VLOOKUP($A126,'[1]2. Child Protection'!$B$8:$BG$226,'[1]2. Child Protection'!Y$1,FALSE)=#REF!,"",VLOOKUP($A126,'[1]2. Child Protection'!$B$8:$BG$226,'[1]2. Child Protection'!Y$1,FALSE))</f>
        <v>#REF!</v>
      </c>
      <c r="P126" s="74" t="e">
        <f>IF(VLOOKUP($A126,'[1]2. Child Protection'!$B$8:$BG$226,'[1]2. Child Protection'!Z$1,FALSE)=F126,"",VLOOKUP($A126,'[1]2. Child Protection'!$B$8:$BG$226,'[1]2. Child Protection'!Z$1,FALSE)-F126)</f>
        <v>#VALUE!</v>
      </c>
      <c r="Q126" s="74" t="str">
        <f>IF(VLOOKUP($A126,'[1]2. Child Protection'!$B$8:$BG$226,'[1]2. Child Protection'!AA$1,FALSE)=G126,"",VLOOKUP($A126,'[1]2. Child Protection'!$B$8:$BG$226,'[1]2. Child Protection'!AA$1,FALSE))</f>
        <v/>
      </c>
      <c r="R126" s="61" t="str">
        <f>IF(VLOOKUP($A126,'[1]2. Child Protection'!$B$8:$BG$226,'[1]2. Child Protection'!AB$1,FALSE)=H126,"",VLOOKUP($A126,'[1]2. Child Protection'!$B$8:$BG$226,'[1]2. Child Protection'!AB$1,FALSE))</f>
        <v/>
      </c>
    </row>
    <row r="127" spans="1:18" x14ac:dyDescent="0.25">
      <c r="A127" s="61" t="s">
        <v>178</v>
      </c>
      <c r="B127" s="61" t="s">
        <v>537</v>
      </c>
      <c r="C127" s="96" t="s">
        <v>12</v>
      </c>
      <c r="D127" s="61" t="s">
        <v>12</v>
      </c>
      <c r="E127" s="69" t="s">
        <v>12</v>
      </c>
      <c r="F127" s="69" t="s">
        <v>12</v>
      </c>
      <c r="G127" s="70" t="s">
        <v>12</v>
      </c>
      <c r="H127" s="73" t="s">
        <v>12</v>
      </c>
      <c r="J127" s="61" t="e">
        <f>IF(VLOOKUP($A127,'[1]2. Child Protection'!$B$8:$BG$226,'[1]2. Child Protection'!T$1,FALSE)=C127,"",VLOOKUP($A127,'[1]2. Child Protection'!$B$8:$BG$226,'[1]2. Child Protection'!T$1,FALSE)-C127)</f>
        <v>#VALUE!</v>
      </c>
      <c r="K127" s="61" t="str">
        <f>IF(VLOOKUP($A127,'[1]2. Child Protection'!$B$8:$BG$226,'[1]2. Child Protection'!U$1,FALSE)=D127,"",VLOOKUP($A127,'[1]2. Child Protection'!$B$8:$BG$226,'[1]2. Child Protection'!U$1,FALSE))</f>
        <v/>
      </c>
      <c r="L127" s="74" t="e">
        <f>IF(VLOOKUP($A127,'[1]2. Child Protection'!$B$8:$BG$226,'[1]2. Child Protection'!V$1,FALSE)=#REF!,"",VLOOKUP($A127,'[1]2. Child Protection'!$B$8:$BG$226,'[1]2. Child Protection'!V$1,FALSE)-#REF!)</f>
        <v>#REF!</v>
      </c>
      <c r="M127" s="74" t="e">
        <f>IF(VLOOKUP($A127,'[1]2. Child Protection'!$B$8:$BG$226,'[1]2. Child Protection'!W$1,FALSE)=#REF!,"",VLOOKUP($A127,'[1]2. Child Protection'!$B$8:$BG$226,'[1]2. Child Protection'!W$1,FALSE))</f>
        <v>#REF!</v>
      </c>
      <c r="N127" s="74" t="e">
        <f>IF(VLOOKUP($A127,'[1]2. Child Protection'!$B$8:$BG$226,'[1]2. Child Protection'!X$1,FALSE)=E127,"",VLOOKUP($A127,'[1]2. Child Protection'!$B$8:$BG$226,'[1]2. Child Protection'!X$1,FALSE)-E127)</f>
        <v>#VALUE!</v>
      </c>
      <c r="O127" s="74" t="e">
        <f>IF(VLOOKUP($A127,'[1]2. Child Protection'!$B$8:$BG$226,'[1]2. Child Protection'!Y$1,FALSE)=#REF!,"",VLOOKUP($A127,'[1]2. Child Protection'!$B$8:$BG$226,'[1]2. Child Protection'!Y$1,FALSE))</f>
        <v>#REF!</v>
      </c>
      <c r="P127" s="74" t="e">
        <f>IF(VLOOKUP($A127,'[1]2. Child Protection'!$B$8:$BG$226,'[1]2. Child Protection'!Z$1,FALSE)=F127,"",VLOOKUP($A127,'[1]2. Child Protection'!$B$8:$BG$226,'[1]2. Child Protection'!Z$1,FALSE)-F127)</f>
        <v>#VALUE!</v>
      </c>
      <c r="Q127" s="74" t="str">
        <f>IF(VLOOKUP($A127,'[1]2. Child Protection'!$B$8:$BG$226,'[1]2. Child Protection'!AA$1,FALSE)=G127,"",VLOOKUP($A127,'[1]2. Child Protection'!$B$8:$BG$226,'[1]2. Child Protection'!AA$1,FALSE))</f>
        <v>v</v>
      </c>
      <c r="R127" s="61" t="str">
        <f>IF(VLOOKUP($A127,'[1]2. Child Protection'!$B$8:$BG$226,'[1]2. Child Protection'!AB$1,FALSE)=H127,"",VLOOKUP($A127,'[1]2. Child Protection'!$B$8:$BG$226,'[1]2. Child Protection'!AB$1,FALSE))</f>
        <v>UNSD Population and Vital Statistics Report, January 2021, latest update on 4 Jan 2022</v>
      </c>
    </row>
    <row r="128" spans="1:18" x14ac:dyDescent="0.25">
      <c r="A128" s="61" t="s">
        <v>180</v>
      </c>
      <c r="B128" s="61" t="s">
        <v>452</v>
      </c>
      <c r="C128" s="74">
        <v>92.693915845370256</v>
      </c>
      <c r="D128" s="61" t="s">
        <v>28</v>
      </c>
      <c r="E128" s="69">
        <v>2020</v>
      </c>
      <c r="F128" s="71" t="s">
        <v>562</v>
      </c>
      <c r="G128" s="72" t="s">
        <v>563</v>
      </c>
      <c r="H128" s="73" t="s">
        <v>627</v>
      </c>
      <c r="J128" s="61">
        <f>IF(VLOOKUP($A128,'[1]2. Child Protection'!$B$8:$BG$226,'[1]2. Child Protection'!T$1,FALSE)=C128,"",VLOOKUP($A128,'[1]2. Child Protection'!$B$8:$BG$226,'[1]2. Child Protection'!T$1,FALSE)-C128)</f>
        <v>5.5060841546297468</v>
      </c>
      <c r="K128" s="61">
        <f>IF(VLOOKUP($A128,'[1]2. Child Protection'!$B$8:$BG$226,'[1]2. Child Protection'!U$1,FALSE)=D128,"",VLOOKUP($A128,'[1]2. Child Protection'!$B$8:$BG$226,'[1]2. Child Protection'!U$1,FALSE))</f>
        <v>0</v>
      </c>
      <c r="L128" s="74" t="e">
        <f>IF(VLOOKUP($A128,'[1]2. Child Protection'!$B$8:$BG$226,'[1]2. Child Protection'!V$1,FALSE)=#REF!,"",VLOOKUP($A128,'[1]2. Child Protection'!$B$8:$BG$226,'[1]2. Child Protection'!V$1,FALSE)-#REF!)</f>
        <v>#REF!</v>
      </c>
      <c r="M128" s="74" t="e">
        <f>IF(VLOOKUP($A128,'[1]2. Child Protection'!$B$8:$BG$226,'[1]2. Child Protection'!W$1,FALSE)=#REF!,"",VLOOKUP($A128,'[1]2. Child Protection'!$B$8:$BG$226,'[1]2. Child Protection'!W$1,FALSE))</f>
        <v>#REF!</v>
      </c>
      <c r="N128" s="74">
        <f>IF(VLOOKUP($A128,'[1]2. Child Protection'!$B$8:$BG$226,'[1]2. Child Protection'!X$1,FALSE)=E128,"",VLOOKUP($A128,'[1]2. Child Protection'!$B$8:$BG$226,'[1]2. Child Protection'!X$1,FALSE)-E128)</f>
        <v>-1920.4</v>
      </c>
      <c r="O128" s="74" t="e">
        <f>IF(VLOOKUP($A128,'[1]2. Child Protection'!$B$8:$BG$226,'[1]2. Child Protection'!Y$1,FALSE)=#REF!,"",VLOOKUP($A128,'[1]2. Child Protection'!$B$8:$BG$226,'[1]2. Child Protection'!Y$1,FALSE))</f>
        <v>#REF!</v>
      </c>
      <c r="P128" s="74" t="e">
        <f>IF(VLOOKUP($A128,'[1]2. Child Protection'!$B$8:$BG$226,'[1]2. Child Protection'!Z$1,FALSE)=F128,"",VLOOKUP($A128,'[1]2. Child Protection'!$B$8:$BG$226,'[1]2. Child Protection'!Z$1,FALSE)-F128)</f>
        <v>#VALUE!</v>
      </c>
      <c r="Q128" s="74">
        <f>IF(VLOOKUP($A128,'[1]2. Child Protection'!$B$8:$BG$226,'[1]2. Child Protection'!AA$1,FALSE)=G128,"",VLOOKUP($A128,'[1]2. Child Protection'!$B$8:$BG$226,'[1]2. Child Protection'!AA$1,FALSE))</f>
        <v>0</v>
      </c>
      <c r="R128" s="61" t="str">
        <f>IF(VLOOKUP($A128,'[1]2. Child Protection'!$B$8:$BG$226,'[1]2. Child Protection'!AB$1,FALSE)=H128,"",VLOOKUP($A128,'[1]2. Child Protection'!$B$8:$BG$226,'[1]2. Child Protection'!AB$1,FALSE))</f>
        <v>MICS 2018</v>
      </c>
    </row>
    <row r="129" spans="1:18" x14ac:dyDescent="0.25">
      <c r="A129" s="61" t="s">
        <v>181</v>
      </c>
      <c r="B129" s="61" t="s">
        <v>453</v>
      </c>
      <c r="C129" s="74">
        <v>103.14783791890096</v>
      </c>
      <c r="D129" s="61" t="s">
        <v>28</v>
      </c>
      <c r="E129" s="69">
        <v>2020</v>
      </c>
      <c r="F129" s="71" t="s">
        <v>562</v>
      </c>
      <c r="G129" s="72" t="s">
        <v>563</v>
      </c>
      <c r="H129" s="73" t="s">
        <v>628</v>
      </c>
      <c r="J129" s="61">
        <f>IF(VLOOKUP($A129,'[1]2. Child Protection'!$B$8:$BG$226,'[1]2. Child Protection'!T$1,FALSE)=C129,"",VLOOKUP($A129,'[1]2. Child Protection'!$B$8:$BG$226,'[1]2. Child Protection'!T$1,FALSE)-C129)</f>
        <v>-5.4478379189009587</v>
      </c>
      <c r="K129" s="61">
        <f>IF(VLOOKUP($A129,'[1]2. Child Protection'!$B$8:$BG$226,'[1]2. Child Protection'!U$1,FALSE)=D129,"",VLOOKUP($A129,'[1]2. Child Protection'!$B$8:$BG$226,'[1]2. Child Protection'!U$1,FALSE))</f>
        <v>0</v>
      </c>
      <c r="L129" s="74" t="e">
        <f>IF(VLOOKUP($A129,'[1]2. Child Protection'!$B$8:$BG$226,'[1]2. Child Protection'!V$1,FALSE)=#REF!,"",VLOOKUP($A129,'[1]2. Child Protection'!$B$8:$BG$226,'[1]2. Child Protection'!V$1,FALSE)-#REF!)</f>
        <v>#REF!</v>
      </c>
      <c r="M129" s="74" t="e">
        <f>IF(VLOOKUP($A129,'[1]2. Child Protection'!$B$8:$BG$226,'[1]2. Child Protection'!W$1,FALSE)=#REF!,"",VLOOKUP($A129,'[1]2. Child Protection'!$B$8:$BG$226,'[1]2. Child Protection'!W$1,FALSE))</f>
        <v>#REF!</v>
      </c>
      <c r="N129" s="74">
        <f>IF(VLOOKUP($A129,'[1]2. Child Protection'!$B$8:$BG$226,'[1]2. Child Protection'!X$1,FALSE)=E129,"",VLOOKUP($A129,'[1]2. Child Protection'!$B$8:$BG$226,'[1]2. Child Protection'!X$1,FALSE)-E129)</f>
        <v>-1920.4</v>
      </c>
      <c r="O129" s="74" t="e">
        <f>IF(VLOOKUP($A129,'[1]2. Child Protection'!$B$8:$BG$226,'[1]2. Child Protection'!Y$1,FALSE)=#REF!,"",VLOOKUP($A129,'[1]2. Child Protection'!$B$8:$BG$226,'[1]2. Child Protection'!Y$1,FALSE))</f>
        <v>#REF!</v>
      </c>
      <c r="P129" s="74" t="e">
        <f>IF(VLOOKUP($A129,'[1]2. Child Protection'!$B$8:$BG$226,'[1]2. Child Protection'!Z$1,FALSE)=F129,"",VLOOKUP($A129,'[1]2. Child Protection'!$B$8:$BG$226,'[1]2. Child Protection'!Z$1,FALSE)-F129)</f>
        <v>#VALUE!</v>
      </c>
      <c r="Q129" s="74">
        <f>IF(VLOOKUP($A129,'[1]2. Child Protection'!$B$8:$BG$226,'[1]2. Child Protection'!AA$1,FALSE)=G129,"",VLOOKUP($A129,'[1]2. Child Protection'!$B$8:$BG$226,'[1]2. Child Protection'!AA$1,FALSE))</f>
        <v>0</v>
      </c>
      <c r="R129" s="61" t="str">
        <f>IF(VLOOKUP($A129,'[1]2. Child Protection'!$B$8:$BG$226,'[1]2. Child Protection'!AB$1,FALSE)=H129,"",VLOOKUP($A129,'[1]2. Child Protection'!$B$8:$BG$226,'[1]2. Child Protection'!AB$1,FALSE))</f>
        <v>MICS 2013</v>
      </c>
    </row>
    <row r="130" spans="1:18" x14ac:dyDescent="0.25">
      <c r="A130" s="61" t="s">
        <v>183</v>
      </c>
      <c r="B130" s="61" t="s">
        <v>454</v>
      </c>
      <c r="C130" s="96">
        <v>0</v>
      </c>
      <c r="D130" s="61" t="s">
        <v>12</v>
      </c>
      <c r="E130" s="69">
        <v>2021</v>
      </c>
      <c r="F130" s="71" t="s">
        <v>545</v>
      </c>
      <c r="G130" s="72"/>
      <c r="H130" s="73" t="s">
        <v>629</v>
      </c>
      <c r="J130" s="61" t="e">
        <f>IF(VLOOKUP($A130,'[1]2. Child Protection'!$B$8:$BG$226,'[1]2. Child Protection'!T$1,FALSE)=C130,"",VLOOKUP($A130,'[1]2. Child Protection'!$B$8:$BG$226,'[1]2. Child Protection'!T$1,FALSE)-C130)</f>
        <v>#VALUE!</v>
      </c>
      <c r="K130" s="61" t="str">
        <f>IF(VLOOKUP($A130,'[1]2. Child Protection'!$B$8:$BG$226,'[1]2. Child Protection'!U$1,FALSE)=D130,"",VLOOKUP($A130,'[1]2. Child Protection'!$B$8:$BG$226,'[1]2. Child Protection'!U$1,FALSE))</f>
        <v/>
      </c>
      <c r="L130" s="74" t="e">
        <f>IF(VLOOKUP($A130,'[1]2. Child Protection'!$B$8:$BG$226,'[1]2. Child Protection'!V$1,FALSE)=#REF!,"",VLOOKUP($A130,'[1]2. Child Protection'!$B$8:$BG$226,'[1]2. Child Protection'!V$1,FALSE)-#REF!)</f>
        <v>#REF!</v>
      </c>
      <c r="M130" s="74" t="e">
        <f>IF(VLOOKUP($A130,'[1]2. Child Protection'!$B$8:$BG$226,'[1]2. Child Protection'!W$1,FALSE)=#REF!,"",VLOOKUP($A130,'[1]2. Child Protection'!$B$8:$BG$226,'[1]2. Child Protection'!W$1,FALSE))</f>
        <v>#REF!</v>
      </c>
      <c r="N130" s="74">
        <f>IF(VLOOKUP($A130,'[1]2. Child Protection'!$B$8:$BG$226,'[1]2. Child Protection'!X$1,FALSE)=E130,"",VLOOKUP($A130,'[1]2. Child Protection'!$B$8:$BG$226,'[1]2. Child Protection'!X$1,FALSE)-E130)</f>
        <v>-1921</v>
      </c>
      <c r="O130" s="74" t="e">
        <f>IF(VLOOKUP($A130,'[1]2. Child Protection'!$B$8:$BG$226,'[1]2. Child Protection'!Y$1,FALSE)=#REF!,"",VLOOKUP($A130,'[1]2. Child Protection'!$B$8:$BG$226,'[1]2. Child Protection'!Y$1,FALSE))</f>
        <v>#REF!</v>
      </c>
      <c r="P130" s="74" t="e">
        <f>IF(VLOOKUP($A130,'[1]2. Child Protection'!$B$8:$BG$226,'[1]2. Child Protection'!Z$1,FALSE)=F130,"",VLOOKUP($A130,'[1]2. Child Protection'!$B$8:$BG$226,'[1]2. Child Protection'!Z$1,FALSE)-F130)</f>
        <v>#VALUE!</v>
      </c>
      <c r="Q130" s="74" t="str">
        <f>IF(VLOOKUP($A130,'[1]2. Child Protection'!$B$8:$BG$226,'[1]2. Child Protection'!AA$1,FALSE)=G130,"",VLOOKUP($A130,'[1]2. Child Protection'!$B$8:$BG$226,'[1]2. Child Protection'!AA$1,FALSE))</f>
        <v>y</v>
      </c>
      <c r="R130" s="61" t="str">
        <f>IF(VLOOKUP($A130,'[1]2. Child Protection'!$B$8:$BG$226,'[1]2. Child Protection'!AB$1,FALSE)=H130,"",VLOOKUP($A130,'[1]2. Child Protection'!$B$8:$BG$226,'[1]2. Child Protection'!AB$1,FALSE))</f>
        <v>National Civil Authority, Registry Department, 2017</v>
      </c>
    </row>
    <row r="131" spans="1:18" x14ac:dyDescent="0.25">
      <c r="A131" s="61" t="s">
        <v>185</v>
      </c>
      <c r="B131" s="61" t="s">
        <v>455</v>
      </c>
      <c r="C131" s="96">
        <v>965.13927641063856</v>
      </c>
      <c r="D131" s="61" t="s">
        <v>28</v>
      </c>
      <c r="E131" s="69">
        <v>2018</v>
      </c>
      <c r="F131" s="71" t="s">
        <v>562</v>
      </c>
      <c r="G131" s="72" t="s">
        <v>563</v>
      </c>
      <c r="H131" s="73" t="s">
        <v>630</v>
      </c>
      <c r="J131" s="61" t="e">
        <f>IF(VLOOKUP($A131,'[1]2. Child Protection'!$B$8:$BG$226,'[1]2. Child Protection'!T$1,FALSE)=C131,"",VLOOKUP($A131,'[1]2. Child Protection'!$B$8:$BG$226,'[1]2. Child Protection'!T$1,FALSE)-C131)</f>
        <v>#VALUE!</v>
      </c>
      <c r="K131" s="61">
        <f>IF(VLOOKUP($A131,'[1]2. Child Protection'!$B$8:$BG$226,'[1]2. Child Protection'!U$1,FALSE)=D131,"",VLOOKUP($A131,'[1]2. Child Protection'!$B$8:$BG$226,'[1]2. Child Protection'!U$1,FALSE))</f>
        <v>0</v>
      </c>
      <c r="L131" s="74" t="e">
        <f>IF(VLOOKUP($A131,'[1]2. Child Protection'!$B$8:$BG$226,'[1]2. Child Protection'!V$1,FALSE)=#REF!,"",VLOOKUP($A131,'[1]2. Child Protection'!$B$8:$BG$226,'[1]2. Child Protection'!V$1,FALSE)-#REF!)</f>
        <v>#REF!</v>
      </c>
      <c r="M131" s="74" t="e">
        <f>IF(VLOOKUP($A131,'[1]2. Child Protection'!$B$8:$BG$226,'[1]2. Child Protection'!W$1,FALSE)=#REF!,"",VLOOKUP($A131,'[1]2. Child Protection'!$B$8:$BG$226,'[1]2. Child Protection'!W$1,FALSE))</f>
        <v>#REF!</v>
      </c>
      <c r="N131" s="74">
        <f>IF(VLOOKUP($A131,'[1]2. Child Protection'!$B$8:$BG$226,'[1]2. Child Protection'!X$1,FALSE)=E131,"",VLOOKUP($A131,'[1]2. Child Protection'!$B$8:$BG$226,'[1]2. Child Protection'!X$1,FALSE)-E131)</f>
        <v>-1921.2</v>
      </c>
      <c r="O131" s="74" t="e">
        <f>IF(VLOOKUP($A131,'[1]2. Child Protection'!$B$8:$BG$226,'[1]2. Child Protection'!Y$1,FALSE)=#REF!,"",VLOOKUP($A131,'[1]2. Child Protection'!$B$8:$BG$226,'[1]2. Child Protection'!Y$1,FALSE))</f>
        <v>#REF!</v>
      </c>
      <c r="P131" s="74" t="e">
        <f>IF(VLOOKUP($A131,'[1]2. Child Protection'!$B$8:$BG$226,'[1]2. Child Protection'!Z$1,FALSE)=F131,"",VLOOKUP($A131,'[1]2. Child Protection'!$B$8:$BG$226,'[1]2. Child Protection'!Z$1,FALSE)-F131)</f>
        <v>#VALUE!</v>
      </c>
      <c r="Q131" s="74" t="str">
        <f>IF(VLOOKUP($A131,'[1]2. Child Protection'!$B$8:$BG$226,'[1]2. Child Protection'!AA$1,FALSE)=G131,"",VLOOKUP($A131,'[1]2. Child Protection'!$B$8:$BG$226,'[1]2. Child Protection'!AA$1,FALSE))</f>
        <v>y</v>
      </c>
      <c r="R131" s="61" t="str">
        <f>IF(VLOOKUP($A131,'[1]2. Child Protection'!$B$8:$BG$226,'[1]2. Child Protection'!AB$1,FALSE)=H131,"",VLOOKUP($A131,'[1]2. Child Protection'!$B$8:$BG$226,'[1]2. Child Protection'!AB$1,FALSE))</f>
        <v>ENPSF 2018</v>
      </c>
    </row>
    <row r="132" spans="1:18" x14ac:dyDescent="0.25">
      <c r="A132" s="61" t="s">
        <v>187</v>
      </c>
      <c r="B132" s="61" t="s">
        <v>456</v>
      </c>
      <c r="C132" s="74">
        <v>65.427424172006795</v>
      </c>
      <c r="D132" s="61" t="s">
        <v>12</v>
      </c>
      <c r="E132" s="69">
        <v>2013</v>
      </c>
      <c r="F132" s="71" t="s">
        <v>545</v>
      </c>
      <c r="G132" s="72"/>
      <c r="H132" s="73" t="s">
        <v>631</v>
      </c>
      <c r="J132" s="61">
        <f>IF(VLOOKUP($A132,'[1]2. Child Protection'!$B$8:$BG$226,'[1]2. Child Protection'!T$1,FALSE)=C132,"",VLOOKUP($A132,'[1]2. Child Protection'!$B$8:$BG$226,'[1]2. Child Protection'!T$1,FALSE)-C132)</f>
        <v>-19.127424172006798</v>
      </c>
      <c r="K132" s="61" t="str">
        <f>IF(VLOOKUP($A132,'[1]2. Child Protection'!$B$8:$BG$226,'[1]2. Child Protection'!U$1,FALSE)=D132,"",VLOOKUP($A132,'[1]2. Child Protection'!$B$8:$BG$226,'[1]2. Child Protection'!U$1,FALSE))</f>
        <v/>
      </c>
      <c r="L132" s="74" t="e">
        <f>IF(VLOOKUP($A132,'[1]2. Child Protection'!$B$8:$BG$226,'[1]2. Child Protection'!V$1,FALSE)=#REF!,"",VLOOKUP($A132,'[1]2. Child Protection'!$B$8:$BG$226,'[1]2. Child Protection'!V$1,FALSE)-#REF!)</f>
        <v>#REF!</v>
      </c>
      <c r="M132" s="74" t="e">
        <f>IF(VLOOKUP($A132,'[1]2. Child Protection'!$B$8:$BG$226,'[1]2. Child Protection'!W$1,FALSE)=#REF!,"",VLOOKUP($A132,'[1]2. Child Protection'!$B$8:$BG$226,'[1]2. Child Protection'!W$1,FALSE))</f>
        <v>#REF!</v>
      </c>
      <c r="N132" s="74">
        <f>IF(VLOOKUP($A132,'[1]2. Child Protection'!$B$8:$BG$226,'[1]2. Child Protection'!X$1,FALSE)=E132,"",VLOOKUP($A132,'[1]2. Child Protection'!$B$8:$BG$226,'[1]2. Child Protection'!X$1,FALSE)-E132)</f>
        <v>-1959.1</v>
      </c>
      <c r="O132" s="74" t="e">
        <f>IF(VLOOKUP($A132,'[1]2. Child Protection'!$B$8:$BG$226,'[1]2. Child Protection'!Y$1,FALSE)=#REF!,"",VLOOKUP($A132,'[1]2. Child Protection'!$B$8:$BG$226,'[1]2. Child Protection'!Y$1,FALSE))</f>
        <v>#REF!</v>
      </c>
      <c r="P132" s="74" t="e">
        <f>IF(VLOOKUP($A132,'[1]2. Child Protection'!$B$8:$BG$226,'[1]2. Child Protection'!Z$1,FALSE)=F132,"",VLOOKUP($A132,'[1]2. Child Protection'!$B$8:$BG$226,'[1]2. Child Protection'!Z$1,FALSE)-F132)</f>
        <v>#VALUE!</v>
      </c>
      <c r="Q132" s="74" t="str">
        <f>IF(VLOOKUP($A132,'[1]2. Child Protection'!$B$8:$BG$226,'[1]2. Child Protection'!AA$1,FALSE)=G132,"",VLOOKUP($A132,'[1]2. Child Protection'!$B$8:$BG$226,'[1]2. Child Protection'!AA$1,FALSE))</f>
        <v/>
      </c>
      <c r="R132" s="61" t="str">
        <f>IF(VLOOKUP($A132,'[1]2. Child Protection'!$B$8:$BG$226,'[1]2. Child Protection'!AB$1,FALSE)=H132,"",VLOOKUP($A132,'[1]2. Child Protection'!$B$8:$BG$226,'[1]2. Child Protection'!AB$1,FALSE))</f>
        <v>AIS 2015</v>
      </c>
    </row>
    <row r="133" spans="1:18" x14ac:dyDescent="0.25">
      <c r="A133" s="61" t="s">
        <v>189</v>
      </c>
      <c r="B133" s="61" t="s">
        <v>457</v>
      </c>
      <c r="C133" s="74">
        <v>2.2162562573779168</v>
      </c>
      <c r="D133" s="61" t="s">
        <v>28</v>
      </c>
      <c r="E133" s="69">
        <v>2020</v>
      </c>
      <c r="F133" s="71" t="s">
        <v>632</v>
      </c>
      <c r="G133" s="72" t="s">
        <v>633</v>
      </c>
      <c r="H133" s="73" t="s">
        <v>634</v>
      </c>
      <c r="J133" s="61">
        <f>IF(VLOOKUP($A133,'[1]2. Child Protection'!$B$8:$BG$226,'[1]2. Child Protection'!T$1,FALSE)=C133,"",VLOOKUP($A133,'[1]2. Child Protection'!$B$8:$BG$226,'[1]2. Child Protection'!T$1,FALSE)-C133)</f>
        <v>75.283743742622079</v>
      </c>
      <c r="K133" s="61">
        <f>IF(VLOOKUP($A133,'[1]2. Child Protection'!$B$8:$BG$226,'[1]2. Child Protection'!U$1,FALSE)=D133,"",VLOOKUP($A133,'[1]2. Child Protection'!$B$8:$BG$226,'[1]2. Child Protection'!U$1,FALSE))</f>
        <v>0</v>
      </c>
      <c r="L133" s="74" t="e">
        <f>IF(VLOOKUP($A133,'[1]2. Child Protection'!$B$8:$BG$226,'[1]2. Child Protection'!V$1,FALSE)=#REF!,"",VLOOKUP($A133,'[1]2. Child Protection'!$B$8:$BG$226,'[1]2. Child Protection'!V$1,FALSE)-#REF!)</f>
        <v>#REF!</v>
      </c>
      <c r="M133" s="74" t="e">
        <f>IF(VLOOKUP($A133,'[1]2. Child Protection'!$B$8:$BG$226,'[1]2. Child Protection'!W$1,FALSE)=#REF!,"",VLOOKUP($A133,'[1]2. Child Protection'!$B$8:$BG$226,'[1]2. Child Protection'!W$1,FALSE))</f>
        <v>#REF!</v>
      </c>
      <c r="N133" s="74">
        <f>IF(VLOOKUP($A133,'[1]2. Child Protection'!$B$8:$BG$226,'[1]2. Child Protection'!X$1,FALSE)=E133,"",VLOOKUP($A133,'[1]2. Child Protection'!$B$8:$BG$226,'[1]2. Child Protection'!X$1,FALSE)-E133)</f>
        <v>-1938.1</v>
      </c>
      <c r="O133" s="74" t="e">
        <f>IF(VLOOKUP($A133,'[1]2. Child Protection'!$B$8:$BG$226,'[1]2. Child Protection'!Y$1,FALSE)=#REF!,"",VLOOKUP($A133,'[1]2. Child Protection'!$B$8:$BG$226,'[1]2. Child Protection'!Y$1,FALSE))</f>
        <v>#REF!</v>
      </c>
      <c r="P133" s="74" t="e">
        <f>IF(VLOOKUP($A133,'[1]2. Child Protection'!$B$8:$BG$226,'[1]2. Child Protection'!Z$1,FALSE)=F133,"",VLOOKUP($A133,'[1]2. Child Protection'!$B$8:$BG$226,'[1]2. Child Protection'!Z$1,FALSE)-F133)</f>
        <v>#VALUE!</v>
      </c>
      <c r="Q133" s="74">
        <f>IF(VLOOKUP($A133,'[1]2. Child Protection'!$B$8:$BG$226,'[1]2. Child Protection'!AA$1,FALSE)=G133,"",VLOOKUP($A133,'[1]2. Child Protection'!$B$8:$BG$226,'[1]2. Child Protection'!AA$1,FALSE))</f>
        <v>0</v>
      </c>
      <c r="R133" s="61" t="str">
        <f>IF(VLOOKUP($A133,'[1]2. Child Protection'!$B$8:$BG$226,'[1]2. Child Protection'!AB$1,FALSE)=H133,"",VLOOKUP($A133,'[1]2. Child Protection'!$B$8:$BG$226,'[1]2. Child Protection'!AB$1,FALSE))</f>
        <v>DHS 2015-16</v>
      </c>
    </row>
    <row r="134" spans="1:18" x14ac:dyDescent="0.25">
      <c r="A134" s="61" t="s">
        <v>191</v>
      </c>
      <c r="B134" s="61" t="s">
        <v>458</v>
      </c>
      <c r="C134" s="74">
        <v>90.241546881147897</v>
      </c>
      <c r="D134" s="61" t="s">
        <v>12</v>
      </c>
      <c r="E134" s="69">
        <v>2013</v>
      </c>
      <c r="F134" s="71" t="s">
        <v>545</v>
      </c>
      <c r="G134" s="72"/>
      <c r="H134" s="73" t="s">
        <v>635</v>
      </c>
      <c r="J134" s="61">
        <f>IF(VLOOKUP($A134,'[1]2. Child Protection'!$B$8:$BG$226,'[1]2. Child Protection'!T$1,FALSE)=C134,"",VLOOKUP($A134,'[1]2. Child Protection'!$B$8:$BG$226,'[1]2. Child Protection'!T$1,FALSE)-C134)</f>
        <v>-25.4415468811479</v>
      </c>
      <c r="K134" s="61" t="str">
        <f>IF(VLOOKUP($A134,'[1]2. Child Protection'!$B$8:$BG$226,'[1]2. Child Protection'!U$1,FALSE)=D134,"",VLOOKUP($A134,'[1]2. Child Protection'!$B$8:$BG$226,'[1]2. Child Protection'!U$1,FALSE))</f>
        <v>y</v>
      </c>
      <c r="L134" s="74" t="e">
        <f>IF(VLOOKUP($A134,'[1]2. Child Protection'!$B$8:$BG$226,'[1]2. Child Protection'!V$1,FALSE)=#REF!,"",VLOOKUP($A134,'[1]2. Child Protection'!$B$8:$BG$226,'[1]2. Child Protection'!V$1,FALSE)-#REF!)</f>
        <v>#REF!</v>
      </c>
      <c r="M134" s="74" t="e">
        <f>IF(VLOOKUP($A134,'[1]2. Child Protection'!$B$8:$BG$226,'[1]2. Child Protection'!W$1,FALSE)=#REF!,"",VLOOKUP($A134,'[1]2. Child Protection'!$B$8:$BG$226,'[1]2. Child Protection'!W$1,FALSE))</f>
        <v>#REF!</v>
      </c>
      <c r="N134" s="74" t="e">
        <f>IF(VLOOKUP($A134,'[1]2. Child Protection'!$B$8:$BG$226,'[1]2. Child Protection'!X$1,FALSE)=E134,"",VLOOKUP($A134,'[1]2. Child Protection'!$B$8:$BG$226,'[1]2. Child Protection'!X$1,FALSE)-E134)</f>
        <v>#VALUE!</v>
      </c>
      <c r="O134" s="74" t="e">
        <f>IF(VLOOKUP($A134,'[1]2. Child Protection'!$B$8:$BG$226,'[1]2. Child Protection'!Y$1,FALSE)=#REF!,"",VLOOKUP($A134,'[1]2. Child Protection'!$B$8:$BG$226,'[1]2. Child Protection'!Y$1,FALSE))</f>
        <v>#REF!</v>
      </c>
      <c r="P134" s="74" t="e">
        <f>IF(VLOOKUP($A134,'[1]2. Child Protection'!$B$8:$BG$226,'[1]2. Child Protection'!Z$1,FALSE)=F134,"",VLOOKUP($A134,'[1]2. Child Protection'!$B$8:$BG$226,'[1]2. Child Protection'!Z$1,FALSE)-F134)</f>
        <v>#VALUE!</v>
      </c>
      <c r="Q134" s="74" t="str">
        <f>IF(VLOOKUP($A134,'[1]2. Child Protection'!$B$8:$BG$226,'[1]2. Child Protection'!AA$1,FALSE)=G134,"",VLOOKUP($A134,'[1]2. Child Protection'!$B$8:$BG$226,'[1]2. Child Protection'!AA$1,FALSE))</f>
        <v/>
      </c>
      <c r="R134" s="61" t="str">
        <f>IF(VLOOKUP($A134,'[1]2. Child Protection'!$B$8:$BG$226,'[1]2. Child Protection'!AB$1,FALSE)=H134,"",VLOOKUP($A134,'[1]2. Child Protection'!$B$8:$BG$226,'[1]2. Child Protection'!AB$1,FALSE))</f>
        <v>Intercensal Survey 2016</v>
      </c>
    </row>
    <row r="135" spans="1:18" x14ac:dyDescent="0.25">
      <c r="A135" s="61" t="s">
        <v>193</v>
      </c>
      <c r="B135" s="61" t="s">
        <v>459</v>
      </c>
      <c r="C135" s="96" t="s">
        <v>12</v>
      </c>
      <c r="D135" s="61" t="s">
        <v>12</v>
      </c>
      <c r="E135" s="69" t="s">
        <v>12</v>
      </c>
      <c r="F135" s="71" t="s">
        <v>12</v>
      </c>
      <c r="G135" s="72" t="s">
        <v>12</v>
      </c>
      <c r="H135" s="73" t="s">
        <v>12</v>
      </c>
      <c r="J135" s="61" t="e">
        <f>IF(VLOOKUP($A135,'[1]2. Child Protection'!$B$8:$BG$226,'[1]2. Child Protection'!T$1,FALSE)=C135,"",VLOOKUP($A135,'[1]2. Child Protection'!$B$8:$BG$226,'[1]2. Child Protection'!T$1,FALSE)-C135)</f>
        <v>#VALUE!</v>
      </c>
      <c r="K135" s="61" t="str">
        <f>IF(VLOOKUP($A135,'[1]2. Child Protection'!$B$8:$BG$226,'[1]2. Child Protection'!U$1,FALSE)=D135,"",VLOOKUP($A135,'[1]2. Child Protection'!$B$8:$BG$226,'[1]2. Child Protection'!U$1,FALSE))</f>
        <v/>
      </c>
      <c r="L135" s="74" t="e">
        <f>IF(VLOOKUP($A135,'[1]2. Child Protection'!$B$8:$BG$226,'[1]2. Child Protection'!V$1,FALSE)=#REF!,"",VLOOKUP($A135,'[1]2. Child Protection'!$B$8:$BG$226,'[1]2. Child Protection'!V$1,FALSE)-#REF!)</f>
        <v>#REF!</v>
      </c>
      <c r="M135" s="74" t="e">
        <f>IF(VLOOKUP($A135,'[1]2. Child Protection'!$B$8:$BG$226,'[1]2. Child Protection'!W$1,FALSE)=#REF!,"",VLOOKUP($A135,'[1]2. Child Protection'!$B$8:$BG$226,'[1]2. Child Protection'!W$1,FALSE))</f>
        <v>#REF!</v>
      </c>
      <c r="N135" s="74" t="e">
        <f>IF(VLOOKUP($A135,'[1]2. Child Protection'!$B$8:$BG$226,'[1]2. Child Protection'!X$1,FALSE)=E135,"",VLOOKUP($A135,'[1]2. Child Protection'!$B$8:$BG$226,'[1]2. Child Protection'!X$1,FALSE)-E135)</f>
        <v>#VALUE!</v>
      </c>
      <c r="O135" s="74" t="e">
        <f>IF(VLOOKUP($A135,'[1]2. Child Protection'!$B$8:$BG$226,'[1]2. Child Protection'!Y$1,FALSE)=#REF!,"",VLOOKUP($A135,'[1]2. Child Protection'!$B$8:$BG$226,'[1]2. Child Protection'!Y$1,FALSE))</f>
        <v>#REF!</v>
      </c>
      <c r="P135" s="74" t="e">
        <f>IF(VLOOKUP($A135,'[1]2. Child Protection'!$B$8:$BG$226,'[1]2. Child Protection'!Z$1,FALSE)=F135,"",VLOOKUP($A135,'[1]2. Child Protection'!$B$8:$BG$226,'[1]2. Child Protection'!Z$1,FALSE)-F135)</f>
        <v>#VALUE!</v>
      </c>
      <c r="Q135" s="74" t="str">
        <f>IF(VLOOKUP($A135,'[1]2. Child Protection'!$B$8:$BG$226,'[1]2. Child Protection'!AA$1,FALSE)=G135,"",VLOOKUP($A135,'[1]2. Child Protection'!$B$8:$BG$226,'[1]2. Child Protection'!AA$1,FALSE))</f>
        <v/>
      </c>
      <c r="R135" s="61" t="str">
        <f>IF(VLOOKUP($A135,'[1]2. Child Protection'!$B$8:$BG$226,'[1]2. Child Protection'!AB$1,FALSE)=H135,"",VLOOKUP($A135,'[1]2. Child Protection'!$B$8:$BG$226,'[1]2. Child Protection'!AB$1,FALSE))</f>
        <v>Vital statistics 2013</v>
      </c>
    </row>
    <row r="136" spans="1:18" x14ac:dyDescent="0.25">
      <c r="A136" s="61" t="s">
        <v>195</v>
      </c>
      <c r="B136" s="61" t="s">
        <v>461</v>
      </c>
      <c r="C136" s="74">
        <v>111.82760959911461</v>
      </c>
      <c r="D136" s="61" t="s">
        <v>12</v>
      </c>
      <c r="E136" s="69">
        <v>2021</v>
      </c>
      <c r="F136" s="71" t="s">
        <v>545</v>
      </c>
      <c r="G136" s="72"/>
      <c r="H136" s="73" t="s">
        <v>636</v>
      </c>
      <c r="J136" s="61">
        <f>IF(VLOOKUP($A136,'[1]2. Child Protection'!$B$8:$BG$226,'[1]2. Child Protection'!T$1,FALSE)=C136,"",VLOOKUP($A136,'[1]2. Child Protection'!$B$8:$BG$226,'[1]2. Child Protection'!T$1,FALSE)-C136)</f>
        <v>-52.327609599114609</v>
      </c>
      <c r="K136" s="61" t="str">
        <f>IF(VLOOKUP($A136,'[1]2. Child Protection'!$B$8:$BG$226,'[1]2. Child Protection'!U$1,FALSE)=D136,"",VLOOKUP($A136,'[1]2. Child Protection'!$B$8:$BG$226,'[1]2. Child Protection'!U$1,FALSE))</f>
        <v/>
      </c>
      <c r="L136" s="74" t="e">
        <f>IF(VLOOKUP($A136,'[1]2. Child Protection'!$B$8:$BG$226,'[1]2. Child Protection'!V$1,FALSE)=#REF!,"",VLOOKUP($A136,'[1]2. Child Protection'!$B$8:$BG$226,'[1]2. Child Protection'!V$1,FALSE)-#REF!)</f>
        <v>#REF!</v>
      </c>
      <c r="M136" s="74" t="e">
        <f>IF(VLOOKUP($A136,'[1]2. Child Protection'!$B$8:$BG$226,'[1]2. Child Protection'!W$1,FALSE)=#REF!,"",VLOOKUP($A136,'[1]2. Child Protection'!$B$8:$BG$226,'[1]2. Child Protection'!W$1,FALSE))</f>
        <v>#REF!</v>
      </c>
      <c r="N136" s="74">
        <f>IF(VLOOKUP($A136,'[1]2. Child Protection'!$B$8:$BG$226,'[1]2. Child Protection'!X$1,FALSE)=E136,"",VLOOKUP($A136,'[1]2. Child Protection'!$B$8:$BG$226,'[1]2. Child Protection'!X$1,FALSE)-E136)</f>
        <v>-1944.7</v>
      </c>
      <c r="O136" s="74" t="e">
        <f>IF(VLOOKUP($A136,'[1]2. Child Protection'!$B$8:$BG$226,'[1]2. Child Protection'!Y$1,FALSE)=#REF!,"",VLOOKUP($A136,'[1]2. Child Protection'!$B$8:$BG$226,'[1]2. Child Protection'!Y$1,FALSE))</f>
        <v>#REF!</v>
      </c>
      <c r="P136" s="74" t="e">
        <f>IF(VLOOKUP($A136,'[1]2. Child Protection'!$B$8:$BG$226,'[1]2. Child Protection'!Z$1,FALSE)=F136,"",VLOOKUP($A136,'[1]2. Child Protection'!$B$8:$BG$226,'[1]2. Child Protection'!Z$1,FALSE)-F136)</f>
        <v>#VALUE!</v>
      </c>
      <c r="Q136" s="74" t="str">
        <f>IF(VLOOKUP($A136,'[1]2. Child Protection'!$B$8:$BG$226,'[1]2. Child Protection'!AA$1,FALSE)=G136,"",VLOOKUP($A136,'[1]2. Child Protection'!$B$8:$BG$226,'[1]2. Child Protection'!AA$1,FALSE))</f>
        <v/>
      </c>
      <c r="R136" s="61" t="str">
        <f>IF(VLOOKUP($A136,'[1]2. Child Protection'!$B$8:$BG$226,'[1]2. Child Protection'!AB$1,FALSE)=H136,"",VLOOKUP($A136,'[1]2. Child Protection'!$B$8:$BG$226,'[1]2. Child Protection'!AB$1,FALSE))</f>
        <v>MICS 2019</v>
      </c>
    </row>
    <row r="137" spans="1:18" x14ac:dyDescent="0.25">
      <c r="A137" s="61" t="s">
        <v>196</v>
      </c>
      <c r="B137" s="61" t="s">
        <v>462</v>
      </c>
      <c r="C137" s="96"/>
      <c r="E137" s="69"/>
      <c r="F137" s="69"/>
      <c r="G137" s="70"/>
      <c r="H137" s="73"/>
      <c r="J137" s="61" t="e">
        <f>IF(VLOOKUP($A137,'[1]2. Child Protection'!$B$8:$BG$226,'[1]2. Child Protection'!T$1,FALSE)=C137,"",VLOOKUP($A137,'[1]2. Child Protection'!$B$8:$BG$226,'[1]2. Child Protection'!T$1,FALSE)-C137)</f>
        <v>#VALUE!</v>
      </c>
      <c r="K137" s="61" t="str">
        <f>IF(VLOOKUP($A137,'[1]2. Child Protection'!$B$8:$BG$226,'[1]2. Child Protection'!U$1,FALSE)=D137,"",VLOOKUP($A137,'[1]2. Child Protection'!$B$8:$BG$226,'[1]2. Child Protection'!U$1,FALSE))</f>
        <v/>
      </c>
      <c r="L137" s="74" t="e">
        <f>IF(VLOOKUP($A137,'[1]2. Child Protection'!$B$8:$BG$226,'[1]2. Child Protection'!V$1,FALSE)=#REF!,"",VLOOKUP($A137,'[1]2. Child Protection'!$B$8:$BG$226,'[1]2. Child Protection'!V$1,FALSE)-#REF!)</f>
        <v>#REF!</v>
      </c>
      <c r="M137" s="74" t="e">
        <f>IF(VLOOKUP($A137,'[1]2. Child Protection'!$B$8:$BG$226,'[1]2. Child Protection'!W$1,FALSE)=#REF!,"",VLOOKUP($A137,'[1]2. Child Protection'!$B$8:$BG$226,'[1]2. Child Protection'!W$1,FALSE))</f>
        <v>#REF!</v>
      </c>
      <c r="N137" s="74">
        <f>IF(VLOOKUP($A137,'[1]2. Child Protection'!$B$8:$BG$226,'[1]2. Child Protection'!X$1,FALSE)=E137,"",VLOOKUP($A137,'[1]2. Child Protection'!$B$8:$BG$226,'[1]2. Child Protection'!X$1,FALSE)-E137)</f>
        <v>100</v>
      </c>
      <c r="O137" s="74" t="e">
        <f>IF(VLOOKUP($A137,'[1]2. Child Protection'!$B$8:$BG$226,'[1]2. Child Protection'!Y$1,FALSE)=#REF!,"",VLOOKUP($A137,'[1]2. Child Protection'!$B$8:$BG$226,'[1]2. Child Protection'!Y$1,FALSE))</f>
        <v>#REF!</v>
      </c>
      <c r="P137" s="74">
        <f>IF(VLOOKUP($A137,'[1]2. Child Protection'!$B$8:$BG$226,'[1]2. Child Protection'!Z$1,FALSE)=F137,"",VLOOKUP($A137,'[1]2. Child Protection'!$B$8:$BG$226,'[1]2. Child Protection'!Z$1,FALSE)-F137)</f>
        <v>100</v>
      </c>
      <c r="Q137" s="74" t="str">
        <f>IF(VLOOKUP($A137,'[1]2. Child Protection'!$B$8:$BG$226,'[1]2. Child Protection'!AA$1,FALSE)=G137,"",VLOOKUP($A137,'[1]2. Child Protection'!$B$8:$BG$226,'[1]2. Child Protection'!AA$1,FALSE))</f>
        <v>v</v>
      </c>
      <c r="R137" s="61" t="str">
        <f>IF(VLOOKUP($A137,'[1]2. Child Protection'!$B$8:$BG$226,'[1]2. Child Protection'!AB$1,FALSE)=H137,"",VLOOKUP($A137,'[1]2. Child Protection'!$B$8:$BG$226,'[1]2. Child Protection'!AB$1,FALSE))</f>
        <v>UNSD Population and Vital Statistics Report, January 2021, latest update on 4 Jan 2022</v>
      </c>
    </row>
    <row r="138" spans="1:18" x14ac:dyDescent="0.25">
      <c r="A138" s="61" t="s">
        <v>197</v>
      </c>
      <c r="B138" s="61" t="s">
        <v>463</v>
      </c>
      <c r="C138" s="96">
        <v>91.988365311555413</v>
      </c>
      <c r="D138" s="61" t="s">
        <v>12</v>
      </c>
      <c r="E138" s="69">
        <v>2010</v>
      </c>
      <c r="F138" s="69" t="s">
        <v>545</v>
      </c>
      <c r="G138" s="70"/>
      <c r="H138" s="73" t="s">
        <v>637</v>
      </c>
      <c r="J138" s="61" t="e">
        <f>IF(VLOOKUP($A138,'[1]2. Child Protection'!$B$8:$BG$226,'[1]2. Child Protection'!T$1,FALSE)=C138,"",VLOOKUP($A138,'[1]2. Child Protection'!$B$8:$BG$226,'[1]2. Child Protection'!T$1,FALSE)-C138)</f>
        <v>#VALUE!</v>
      </c>
      <c r="K138" s="61" t="str">
        <f>IF(VLOOKUP($A138,'[1]2. Child Protection'!$B$8:$BG$226,'[1]2. Child Protection'!U$1,FALSE)=D138,"",VLOOKUP($A138,'[1]2. Child Protection'!$B$8:$BG$226,'[1]2. Child Protection'!U$1,FALSE))</f>
        <v/>
      </c>
      <c r="L138" s="74" t="e">
        <f>IF(VLOOKUP($A138,'[1]2. Child Protection'!$B$8:$BG$226,'[1]2. Child Protection'!V$1,FALSE)=#REF!,"",VLOOKUP($A138,'[1]2. Child Protection'!$B$8:$BG$226,'[1]2. Child Protection'!V$1,FALSE)-#REF!)</f>
        <v>#REF!</v>
      </c>
      <c r="M138" s="74" t="e">
        <f>IF(VLOOKUP($A138,'[1]2. Child Protection'!$B$8:$BG$226,'[1]2. Child Protection'!W$1,FALSE)=#REF!,"",VLOOKUP($A138,'[1]2. Child Protection'!$B$8:$BG$226,'[1]2. Child Protection'!W$1,FALSE))</f>
        <v>#REF!</v>
      </c>
      <c r="N138" s="74">
        <f>IF(VLOOKUP($A138,'[1]2. Child Protection'!$B$8:$BG$226,'[1]2. Child Protection'!X$1,FALSE)=E138,"",VLOOKUP($A138,'[1]2. Child Protection'!$B$8:$BG$226,'[1]2. Child Protection'!X$1,FALSE)-E138)</f>
        <v>-1910</v>
      </c>
      <c r="O138" s="74" t="e">
        <f>IF(VLOOKUP($A138,'[1]2. Child Protection'!$B$8:$BG$226,'[1]2. Child Protection'!Y$1,FALSE)=#REF!,"",VLOOKUP($A138,'[1]2. Child Protection'!$B$8:$BG$226,'[1]2. Child Protection'!Y$1,FALSE))</f>
        <v>#REF!</v>
      </c>
      <c r="P138" s="74" t="e">
        <f>IF(VLOOKUP($A138,'[1]2. Child Protection'!$B$8:$BG$226,'[1]2. Child Protection'!Z$1,FALSE)=F138,"",VLOOKUP($A138,'[1]2. Child Protection'!$B$8:$BG$226,'[1]2. Child Protection'!Z$1,FALSE)-F138)</f>
        <v>#VALUE!</v>
      </c>
      <c r="Q138" s="74" t="str">
        <f>IF(VLOOKUP($A138,'[1]2. Child Protection'!$B$8:$BG$226,'[1]2. Child Protection'!AA$1,FALSE)=G138,"",VLOOKUP($A138,'[1]2. Child Protection'!$B$8:$BG$226,'[1]2. Child Protection'!AA$1,FALSE))</f>
        <v>v</v>
      </c>
      <c r="R138" s="61" t="str">
        <f>IF(VLOOKUP($A138,'[1]2. Child Protection'!$B$8:$BG$226,'[1]2. Child Protection'!AB$1,FALSE)=H138,"",VLOOKUP($A138,'[1]2. Child Protection'!$B$8:$BG$226,'[1]2. Child Protection'!AB$1,FALSE))</f>
        <v>UNSD Population and Vital Statistics Report, January 2021, latest update on 4 Jan 2022</v>
      </c>
    </row>
    <row r="139" spans="1:18" x14ac:dyDescent="0.25">
      <c r="A139" s="61" t="s">
        <v>198</v>
      </c>
      <c r="B139" s="61" t="s">
        <v>464</v>
      </c>
      <c r="C139" s="96">
        <v>104.82783943371317</v>
      </c>
      <c r="D139" s="61" t="s">
        <v>12</v>
      </c>
      <c r="E139" s="69">
        <v>2013</v>
      </c>
      <c r="F139" s="71" t="s">
        <v>545</v>
      </c>
      <c r="G139" s="72"/>
      <c r="H139" s="73" t="s">
        <v>638</v>
      </c>
      <c r="J139" s="61" t="e">
        <f>IF(VLOOKUP($A139,'[1]2. Child Protection'!$B$8:$BG$226,'[1]2. Child Protection'!T$1,FALSE)=C139,"",VLOOKUP($A139,'[1]2. Child Protection'!$B$8:$BG$226,'[1]2. Child Protection'!T$1,FALSE)-C139)</f>
        <v>#VALUE!</v>
      </c>
      <c r="K139" s="61" t="str">
        <f>IF(VLOOKUP($A139,'[1]2. Child Protection'!$B$8:$BG$226,'[1]2. Child Protection'!U$1,FALSE)=D139,"",VLOOKUP($A139,'[1]2. Child Protection'!$B$8:$BG$226,'[1]2. Child Protection'!U$1,FALSE))</f>
        <v/>
      </c>
      <c r="L139" s="74" t="e">
        <f>IF(VLOOKUP($A139,'[1]2. Child Protection'!$B$8:$BG$226,'[1]2. Child Protection'!V$1,FALSE)=#REF!,"",VLOOKUP($A139,'[1]2. Child Protection'!$B$8:$BG$226,'[1]2. Child Protection'!V$1,FALSE)-#REF!)</f>
        <v>#REF!</v>
      </c>
      <c r="M139" s="74" t="e">
        <f>IF(VLOOKUP($A139,'[1]2. Child Protection'!$B$8:$BG$226,'[1]2. Child Protection'!W$1,FALSE)=#REF!,"",VLOOKUP($A139,'[1]2. Child Protection'!$B$8:$BG$226,'[1]2. Child Protection'!W$1,FALSE))</f>
        <v>#REF!</v>
      </c>
      <c r="N139" s="74" t="e">
        <f>IF(VLOOKUP($A139,'[1]2. Child Protection'!$B$8:$BG$226,'[1]2. Child Protection'!X$1,FALSE)=E139,"",VLOOKUP($A139,'[1]2. Child Protection'!$B$8:$BG$226,'[1]2. Child Protection'!X$1,FALSE)-E139)</f>
        <v>#VALUE!</v>
      </c>
      <c r="O139" s="74" t="e">
        <f>IF(VLOOKUP($A139,'[1]2. Child Protection'!$B$8:$BG$226,'[1]2. Child Protection'!Y$1,FALSE)=#REF!,"",VLOOKUP($A139,'[1]2. Child Protection'!$B$8:$BG$226,'[1]2. Child Protection'!Y$1,FALSE))</f>
        <v>#REF!</v>
      </c>
      <c r="P139" s="74" t="e">
        <f>IF(VLOOKUP($A139,'[1]2. Child Protection'!$B$8:$BG$226,'[1]2. Child Protection'!Z$1,FALSE)=F139,"",VLOOKUP($A139,'[1]2. Child Protection'!$B$8:$BG$226,'[1]2. Child Protection'!Z$1,FALSE)-F139)</f>
        <v>#VALUE!</v>
      </c>
      <c r="Q139" s="74" t="str">
        <f>IF(VLOOKUP($A139,'[1]2. Child Protection'!$B$8:$BG$226,'[1]2. Child Protection'!AA$1,FALSE)=G139,"",VLOOKUP($A139,'[1]2. Child Protection'!$B$8:$BG$226,'[1]2. Child Protection'!AA$1,FALSE))</f>
        <v/>
      </c>
      <c r="R139" s="61" t="str">
        <f>IF(VLOOKUP($A139,'[1]2. Child Protection'!$B$8:$BG$226,'[1]2. Child Protection'!AB$1,FALSE)=H139,"",VLOOKUP($A139,'[1]2. Child Protection'!$B$8:$BG$226,'[1]2. Child Protection'!AB$1,FALSE))</f>
        <v>ENDESA 2011/12</v>
      </c>
    </row>
    <row r="140" spans="1:18" x14ac:dyDescent="0.25">
      <c r="A140" s="61" t="s">
        <v>201</v>
      </c>
      <c r="B140" s="61" t="s">
        <v>465</v>
      </c>
      <c r="C140" s="74">
        <v>17.056146715349652</v>
      </c>
      <c r="D140" s="61" t="s">
        <v>12</v>
      </c>
      <c r="E140" s="69">
        <v>2012</v>
      </c>
      <c r="F140" s="71" t="s">
        <v>545</v>
      </c>
      <c r="G140" s="72"/>
      <c r="H140" s="73" t="s">
        <v>639</v>
      </c>
      <c r="J140" s="61">
        <f>IF(VLOOKUP($A140,'[1]2. Child Protection'!$B$8:$BG$226,'[1]2. Child Protection'!T$1,FALSE)=C140,"",VLOOKUP($A140,'[1]2. Child Protection'!$B$8:$BG$226,'[1]2. Child Protection'!T$1,FALSE)-C140)</f>
        <v>49.543853284650339</v>
      </c>
      <c r="K140" s="61" t="str">
        <f>IF(VLOOKUP($A140,'[1]2. Child Protection'!$B$8:$BG$226,'[1]2. Child Protection'!U$1,FALSE)=D140,"",VLOOKUP($A140,'[1]2. Child Protection'!$B$8:$BG$226,'[1]2. Child Protection'!U$1,FALSE))</f>
        <v/>
      </c>
      <c r="L140" s="74" t="e">
        <f>IF(VLOOKUP($A140,'[1]2. Child Protection'!$B$8:$BG$226,'[1]2. Child Protection'!V$1,FALSE)=#REF!,"",VLOOKUP($A140,'[1]2. Child Protection'!$B$8:$BG$226,'[1]2. Child Protection'!V$1,FALSE)-#REF!)</f>
        <v>#REF!</v>
      </c>
      <c r="M140" s="74" t="e">
        <f>IF(VLOOKUP($A140,'[1]2. Child Protection'!$B$8:$BG$226,'[1]2. Child Protection'!W$1,FALSE)=#REF!,"",VLOOKUP($A140,'[1]2. Child Protection'!$B$8:$BG$226,'[1]2. Child Protection'!W$1,FALSE))</f>
        <v>#REF!</v>
      </c>
      <c r="N140" s="74">
        <f>IF(VLOOKUP($A140,'[1]2. Child Protection'!$B$8:$BG$226,'[1]2. Child Protection'!X$1,FALSE)=E140,"",VLOOKUP($A140,'[1]2. Child Protection'!$B$8:$BG$226,'[1]2. Child Protection'!X$1,FALSE)-E140)</f>
        <v>-1946.6</v>
      </c>
      <c r="O140" s="74" t="e">
        <f>IF(VLOOKUP($A140,'[1]2. Child Protection'!$B$8:$BG$226,'[1]2. Child Protection'!Y$1,FALSE)=#REF!,"",VLOOKUP($A140,'[1]2. Child Protection'!$B$8:$BG$226,'[1]2. Child Protection'!Y$1,FALSE))</f>
        <v>#REF!</v>
      </c>
      <c r="P140" s="74" t="e">
        <f>IF(VLOOKUP($A140,'[1]2. Child Protection'!$B$8:$BG$226,'[1]2. Child Protection'!Z$1,FALSE)=F140,"",VLOOKUP($A140,'[1]2. Child Protection'!$B$8:$BG$226,'[1]2. Child Protection'!Z$1,FALSE)-F140)</f>
        <v>#VALUE!</v>
      </c>
      <c r="Q140" s="74" t="str">
        <f>IF(VLOOKUP($A140,'[1]2. Child Protection'!$B$8:$BG$226,'[1]2. Child Protection'!AA$1,FALSE)=G140,"",VLOOKUP($A140,'[1]2. Child Protection'!$B$8:$BG$226,'[1]2. Child Protection'!AA$1,FALSE))</f>
        <v/>
      </c>
      <c r="R140" s="61" t="str">
        <f>IF(VLOOKUP($A140,'[1]2. Child Protection'!$B$8:$BG$226,'[1]2. Child Protection'!AB$1,FALSE)=H140,"",VLOOKUP($A140,'[1]2. Child Protection'!$B$8:$BG$226,'[1]2. Child Protection'!AB$1,FALSE))</f>
        <v>DHS 2012</v>
      </c>
    </row>
    <row r="141" spans="1:18" x14ac:dyDescent="0.25">
      <c r="A141" s="61" t="s">
        <v>202</v>
      </c>
      <c r="B141" s="61" t="s">
        <v>466</v>
      </c>
      <c r="C141" s="74" t="s">
        <v>12</v>
      </c>
      <c r="D141" s="61" t="s">
        <v>12</v>
      </c>
      <c r="E141" s="69" t="s">
        <v>12</v>
      </c>
      <c r="F141" s="71" t="s">
        <v>12</v>
      </c>
      <c r="G141" s="72" t="s">
        <v>12</v>
      </c>
      <c r="H141" s="73" t="s">
        <v>12</v>
      </c>
      <c r="J141" s="61" t="e">
        <f>IF(VLOOKUP($A141,'[1]2. Child Protection'!$B$8:$BG$226,'[1]2. Child Protection'!T$1,FALSE)=C141,"",VLOOKUP($A141,'[1]2. Child Protection'!$B$8:$BG$226,'[1]2. Child Protection'!T$1,FALSE)-C141)</f>
        <v>#VALUE!</v>
      </c>
      <c r="K141" s="61" t="str">
        <f>IF(VLOOKUP($A141,'[1]2. Child Protection'!$B$8:$BG$226,'[1]2. Child Protection'!U$1,FALSE)=D141,"",VLOOKUP($A141,'[1]2. Child Protection'!$B$8:$BG$226,'[1]2. Child Protection'!U$1,FALSE))</f>
        <v/>
      </c>
      <c r="L141" s="74" t="e">
        <f>IF(VLOOKUP($A141,'[1]2. Child Protection'!$B$8:$BG$226,'[1]2. Child Protection'!V$1,FALSE)=#REF!,"",VLOOKUP($A141,'[1]2. Child Protection'!$B$8:$BG$226,'[1]2. Child Protection'!V$1,FALSE)-#REF!)</f>
        <v>#REF!</v>
      </c>
      <c r="M141" s="74" t="e">
        <f>IF(VLOOKUP($A141,'[1]2. Child Protection'!$B$8:$BG$226,'[1]2. Child Protection'!W$1,FALSE)=#REF!,"",VLOOKUP($A141,'[1]2. Child Protection'!$B$8:$BG$226,'[1]2. Child Protection'!W$1,FALSE))</f>
        <v>#REF!</v>
      </c>
      <c r="N141" s="74" t="e">
        <f>IF(VLOOKUP($A141,'[1]2. Child Protection'!$B$8:$BG$226,'[1]2. Child Protection'!X$1,FALSE)=E141,"",VLOOKUP($A141,'[1]2. Child Protection'!$B$8:$BG$226,'[1]2. Child Protection'!X$1,FALSE)-E141)</f>
        <v>#VALUE!</v>
      </c>
      <c r="O141" s="74" t="e">
        <f>IF(VLOOKUP($A141,'[1]2. Child Protection'!$B$8:$BG$226,'[1]2. Child Protection'!Y$1,FALSE)=#REF!,"",VLOOKUP($A141,'[1]2. Child Protection'!$B$8:$BG$226,'[1]2. Child Protection'!Y$1,FALSE))</f>
        <v>#REF!</v>
      </c>
      <c r="P141" s="74" t="e">
        <f>IF(VLOOKUP($A141,'[1]2. Child Protection'!$B$8:$BG$226,'[1]2. Child Protection'!Z$1,FALSE)=F141,"",VLOOKUP($A141,'[1]2. Child Protection'!$B$8:$BG$226,'[1]2. Child Protection'!Z$1,FALSE)-F141)</f>
        <v>#VALUE!</v>
      </c>
      <c r="Q141" s="74" t="str">
        <f>IF(VLOOKUP($A141,'[1]2. Child Protection'!$B$8:$BG$226,'[1]2. Child Protection'!AA$1,FALSE)=G141,"",VLOOKUP($A141,'[1]2. Child Protection'!$B$8:$BG$226,'[1]2. Child Protection'!AA$1,FALSE))</f>
        <v/>
      </c>
      <c r="R141" s="61" t="str">
        <f>IF(VLOOKUP($A141,'[1]2. Child Protection'!$B$8:$BG$226,'[1]2. Child Protection'!AB$1,FALSE)=H141,"",VLOOKUP($A141,'[1]2. Child Protection'!$B$8:$BG$226,'[1]2. Child Protection'!AB$1,FALSE))</f>
        <v>DHS 2018</v>
      </c>
    </row>
    <row r="142" spans="1:18" x14ac:dyDescent="0.25">
      <c r="A142" s="61" t="s">
        <v>229</v>
      </c>
      <c r="B142" s="61" t="s">
        <v>460</v>
      </c>
      <c r="C142" s="96" t="s">
        <v>12</v>
      </c>
      <c r="D142" s="61" t="s">
        <v>12</v>
      </c>
      <c r="E142" s="69" t="s">
        <v>12</v>
      </c>
      <c r="F142" s="71" t="s">
        <v>12</v>
      </c>
      <c r="G142" s="72" t="s">
        <v>12</v>
      </c>
      <c r="H142" s="73" t="s">
        <v>12</v>
      </c>
      <c r="J142" s="61" t="e">
        <f>IF(VLOOKUP($A142,'[1]2. Child Protection'!$B$8:$BG$226,'[1]2. Child Protection'!T$1,FALSE)=C142,"",VLOOKUP($A142,'[1]2. Child Protection'!$B$8:$BG$226,'[1]2. Child Protection'!T$1,FALSE)-C142)</f>
        <v>#VALUE!</v>
      </c>
      <c r="K142" s="61" t="str">
        <f>IF(VLOOKUP($A142,'[1]2. Child Protection'!$B$8:$BG$226,'[1]2. Child Protection'!U$1,FALSE)=D142,"",VLOOKUP($A142,'[1]2. Child Protection'!$B$8:$BG$226,'[1]2. Child Protection'!U$1,FALSE))</f>
        <v/>
      </c>
      <c r="L142" s="74" t="e">
        <f>IF(VLOOKUP($A142,'[1]2. Child Protection'!$B$8:$BG$226,'[1]2. Child Protection'!V$1,FALSE)=#REF!,"",VLOOKUP($A142,'[1]2. Child Protection'!$B$8:$BG$226,'[1]2. Child Protection'!V$1,FALSE)-#REF!)</f>
        <v>#REF!</v>
      </c>
      <c r="M142" s="74" t="e">
        <f>IF(VLOOKUP($A142,'[1]2. Child Protection'!$B$8:$BG$226,'[1]2. Child Protection'!W$1,FALSE)=#REF!,"",VLOOKUP($A142,'[1]2. Child Protection'!$B$8:$BG$226,'[1]2. Child Protection'!W$1,FALSE))</f>
        <v>#REF!</v>
      </c>
      <c r="N142" s="74" t="e">
        <f>IF(VLOOKUP($A142,'[1]2. Child Protection'!$B$8:$BG$226,'[1]2. Child Protection'!X$1,FALSE)=E142,"",VLOOKUP($A142,'[1]2. Child Protection'!$B$8:$BG$226,'[1]2. Child Protection'!X$1,FALSE)-E142)</f>
        <v>#VALUE!</v>
      </c>
      <c r="O142" s="74" t="e">
        <f>IF(VLOOKUP($A142,'[1]2. Child Protection'!$B$8:$BG$226,'[1]2. Child Protection'!Y$1,FALSE)=#REF!,"",VLOOKUP($A142,'[1]2. Child Protection'!$B$8:$BG$226,'[1]2. Child Protection'!Y$1,FALSE))</f>
        <v>#REF!</v>
      </c>
      <c r="P142" s="74" t="e">
        <f>IF(VLOOKUP($A142,'[1]2. Child Protection'!$B$8:$BG$226,'[1]2. Child Protection'!Z$1,FALSE)=F142,"",VLOOKUP($A142,'[1]2. Child Protection'!$B$8:$BG$226,'[1]2. Child Protection'!Z$1,FALSE)-F142)</f>
        <v>#VALUE!</v>
      </c>
      <c r="Q142" s="74" t="str">
        <f>IF(VLOOKUP($A142,'[1]2. Child Protection'!$B$8:$BG$226,'[1]2. Child Protection'!AA$1,FALSE)=G142,"",VLOOKUP($A142,'[1]2. Child Protection'!$B$8:$BG$226,'[1]2. Child Protection'!AA$1,FALSE))</f>
        <v/>
      </c>
      <c r="R142" s="61" t="str">
        <f>IF(VLOOKUP($A142,'[1]2. Child Protection'!$B$8:$BG$226,'[1]2. Child Protection'!AB$1,FALSE)=H142,"",VLOOKUP($A142,'[1]2. Child Protection'!$B$8:$BG$226,'[1]2. Child Protection'!AB$1,FALSE))</f>
        <v/>
      </c>
    </row>
    <row r="143" spans="1:18" x14ac:dyDescent="0.25">
      <c r="A143" s="61" t="s">
        <v>204</v>
      </c>
      <c r="B143" s="61" t="s">
        <v>467</v>
      </c>
      <c r="C143" s="74">
        <v>25.514419291816914</v>
      </c>
      <c r="D143" s="61" t="s">
        <v>12</v>
      </c>
      <c r="E143" s="69">
        <v>2020</v>
      </c>
      <c r="F143" s="71" t="s">
        <v>545</v>
      </c>
      <c r="G143" s="72"/>
      <c r="H143" s="73" t="s">
        <v>614</v>
      </c>
      <c r="J143" s="61">
        <f>IF(VLOOKUP($A143,'[1]2. Child Protection'!$B$8:$BG$226,'[1]2. Child Protection'!T$1,FALSE)=C143,"",VLOOKUP($A143,'[1]2. Child Protection'!$B$8:$BG$226,'[1]2. Child Protection'!T$1,FALSE)-C143)</f>
        <v>73.485580708183079</v>
      </c>
      <c r="K143" s="61" t="str">
        <f>IF(VLOOKUP($A143,'[1]2. Child Protection'!$B$8:$BG$226,'[1]2. Child Protection'!U$1,FALSE)=D143,"",VLOOKUP($A143,'[1]2. Child Protection'!$B$8:$BG$226,'[1]2. Child Protection'!U$1,FALSE))</f>
        <v/>
      </c>
      <c r="L143" s="74" t="e">
        <f>IF(VLOOKUP($A143,'[1]2. Child Protection'!$B$8:$BG$226,'[1]2. Child Protection'!V$1,FALSE)=#REF!,"",VLOOKUP($A143,'[1]2. Child Protection'!$B$8:$BG$226,'[1]2. Child Protection'!V$1,FALSE)-#REF!)</f>
        <v>#REF!</v>
      </c>
      <c r="M143" s="74" t="e">
        <f>IF(VLOOKUP($A143,'[1]2. Child Protection'!$B$8:$BG$226,'[1]2. Child Protection'!W$1,FALSE)=#REF!,"",VLOOKUP($A143,'[1]2. Child Protection'!$B$8:$BG$226,'[1]2. Child Protection'!W$1,FALSE))</f>
        <v>#REF!</v>
      </c>
      <c r="N143" s="74">
        <f>IF(VLOOKUP($A143,'[1]2. Child Protection'!$B$8:$BG$226,'[1]2. Child Protection'!X$1,FALSE)=E143,"",VLOOKUP($A143,'[1]2. Child Protection'!$B$8:$BG$226,'[1]2. Child Protection'!X$1,FALSE)-E143)</f>
        <v>-1920.3</v>
      </c>
      <c r="O143" s="74" t="e">
        <f>IF(VLOOKUP($A143,'[1]2. Child Protection'!$B$8:$BG$226,'[1]2. Child Protection'!Y$1,FALSE)=#REF!,"",VLOOKUP($A143,'[1]2. Child Protection'!$B$8:$BG$226,'[1]2. Child Protection'!Y$1,FALSE))</f>
        <v>#REF!</v>
      </c>
      <c r="P143" s="74" t="e">
        <f>IF(VLOOKUP($A143,'[1]2. Child Protection'!$B$8:$BG$226,'[1]2. Child Protection'!Z$1,FALSE)=F143,"",VLOOKUP($A143,'[1]2. Child Protection'!$B$8:$BG$226,'[1]2. Child Protection'!Z$1,FALSE)-F143)</f>
        <v>#VALUE!</v>
      </c>
      <c r="Q143" s="74" t="str">
        <f>IF(VLOOKUP($A143,'[1]2. Child Protection'!$B$8:$BG$226,'[1]2. Child Protection'!AA$1,FALSE)=G143,"",VLOOKUP($A143,'[1]2. Child Protection'!$B$8:$BG$226,'[1]2. Child Protection'!AA$1,FALSE))</f>
        <v/>
      </c>
      <c r="R143" s="61" t="str">
        <f>IF(VLOOKUP($A143,'[1]2. Child Protection'!$B$8:$BG$226,'[1]2. Child Protection'!AB$1,FALSE)=H143,"",VLOOKUP($A143,'[1]2. Child Protection'!$B$8:$BG$226,'[1]2. Child Protection'!AB$1,FALSE))</f>
        <v>MICS 2018-19</v>
      </c>
    </row>
    <row r="144" spans="1:18" x14ac:dyDescent="0.25">
      <c r="A144" s="61" t="s">
        <v>205</v>
      </c>
      <c r="B144" s="61" t="s">
        <v>468</v>
      </c>
      <c r="C144" s="96" t="s">
        <v>12</v>
      </c>
      <c r="D144" s="61" t="s">
        <v>12</v>
      </c>
      <c r="E144" s="69" t="s">
        <v>12</v>
      </c>
      <c r="F144" s="69" t="s">
        <v>12</v>
      </c>
      <c r="G144" s="70" t="s">
        <v>12</v>
      </c>
      <c r="H144" s="73" t="s">
        <v>12</v>
      </c>
      <c r="J144" s="61" t="e">
        <f>IF(VLOOKUP($A144,'[1]2. Child Protection'!$B$8:$BG$226,'[1]2. Child Protection'!T$1,FALSE)=C144,"",VLOOKUP($A144,'[1]2. Child Protection'!$B$8:$BG$226,'[1]2. Child Protection'!T$1,FALSE)-C144)</f>
        <v>#VALUE!</v>
      </c>
      <c r="K144" s="61" t="str">
        <f>IF(VLOOKUP($A144,'[1]2. Child Protection'!$B$8:$BG$226,'[1]2. Child Protection'!U$1,FALSE)=D144,"",VLOOKUP($A144,'[1]2. Child Protection'!$B$8:$BG$226,'[1]2. Child Protection'!U$1,FALSE))</f>
        <v/>
      </c>
      <c r="L144" s="74" t="e">
        <f>IF(VLOOKUP($A144,'[1]2. Child Protection'!$B$8:$BG$226,'[1]2. Child Protection'!V$1,FALSE)=#REF!,"",VLOOKUP($A144,'[1]2. Child Protection'!$B$8:$BG$226,'[1]2. Child Protection'!V$1,FALSE)-#REF!)</f>
        <v>#REF!</v>
      </c>
      <c r="M144" s="74" t="e">
        <f>IF(VLOOKUP($A144,'[1]2. Child Protection'!$B$8:$BG$226,'[1]2. Child Protection'!W$1,FALSE)=#REF!,"",VLOOKUP($A144,'[1]2. Child Protection'!$B$8:$BG$226,'[1]2. Child Protection'!W$1,FALSE))</f>
        <v>#REF!</v>
      </c>
      <c r="N144" s="74" t="e">
        <f>IF(VLOOKUP($A144,'[1]2. Child Protection'!$B$8:$BG$226,'[1]2. Child Protection'!X$1,FALSE)=E144,"",VLOOKUP($A144,'[1]2. Child Protection'!$B$8:$BG$226,'[1]2. Child Protection'!X$1,FALSE)-E144)</f>
        <v>#VALUE!</v>
      </c>
      <c r="O144" s="74" t="e">
        <f>IF(VLOOKUP($A144,'[1]2. Child Protection'!$B$8:$BG$226,'[1]2. Child Protection'!Y$1,FALSE)=#REF!,"",VLOOKUP($A144,'[1]2. Child Protection'!$B$8:$BG$226,'[1]2. Child Protection'!Y$1,FALSE))</f>
        <v>#REF!</v>
      </c>
      <c r="P144" s="74" t="e">
        <f>IF(VLOOKUP($A144,'[1]2. Child Protection'!$B$8:$BG$226,'[1]2. Child Protection'!Z$1,FALSE)=F144,"",VLOOKUP($A144,'[1]2. Child Protection'!$B$8:$BG$226,'[1]2. Child Protection'!Z$1,FALSE)-F144)</f>
        <v>#VALUE!</v>
      </c>
      <c r="Q144" s="74" t="str">
        <f>IF(VLOOKUP($A144,'[1]2. Child Protection'!$B$8:$BG$226,'[1]2. Child Protection'!AA$1,FALSE)=G144,"",VLOOKUP($A144,'[1]2. Child Protection'!$B$8:$BG$226,'[1]2. Child Protection'!AA$1,FALSE))</f>
        <v>v</v>
      </c>
      <c r="R144" s="61" t="str">
        <f>IF(VLOOKUP($A144,'[1]2. Child Protection'!$B$8:$BG$226,'[1]2. Child Protection'!AB$1,FALSE)=H144,"",VLOOKUP($A144,'[1]2. Child Protection'!$B$8:$BG$226,'[1]2. Child Protection'!AB$1,FALSE))</f>
        <v>UNSD Population and Vital Statistics Report, January 2021, latest update on 4 Jan 2022</v>
      </c>
    </row>
    <row r="145" spans="1:18" x14ac:dyDescent="0.25">
      <c r="A145" s="61" t="s">
        <v>206</v>
      </c>
      <c r="B145" s="61" t="s">
        <v>469</v>
      </c>
      <c r="C145" s="96">
        <v>13.439041260676051</v>
      </c>
      <c r="D145" s="61" t="s">
        <v>12</v>
      </c>
      <c r="E145" s="69">
        <v>2015</v>
      </c>
      <c r="F145" s="71" t="s">
        <v>545</v>
      </c>
      <c r="G145" s="72"/>
      <c r="H145" s="73" t="s">
        <v>640</v>
      </c>
      <c r="J145" s="61" t="e">
        <f>IF(VLOOKUP($A145,'[1]2. Child Protection'!$B$8:$BG$226,'[1]2. Child Protection'!T$1,FALSE)=C145,"",VLOOKUP($A145,'[1]2. Child Protection'!$B$8:$BG$226,'[1]2. Child Protection'!T$1,FALSE)-C145)</f>
        <v>#VALUE!</v>
      </c>
      <c r="K145" s="61" t="str">
        <f>IF(VLOOKUP($A145,'[1]2. Child Protection'!$B$8:$BG$226,'[1]2. Child Protection'!U$1,FALSE)=D145,"",VLOOKUP($A145,'[1]2. Child Protection'!$B$8:$BG$226,'[1]2. Child Protection'!U$1,FALSE))</f>
        <v/>
      </c>
      <c r="L145" s="74" t="e">
        <f>IF(VLOOKUP($A145,'[1]2. Child Protection'!$B$8:$BG$226,'[1]2. Child Protection'!V$1,FALSE)=#REF!,"",VLOOKUP($A145,'[1]2. Child Protection'!$B$8:$BG$226,'[1]2. Child Protection'!V$1,FALSE)-#REF!)</f>
        <v>#REF!</v>
      </c>
      <c r="M145" s="74" t="e">
        <f>IF(VLOOKUP($A145,'[1]2. Child Protection'!$B$8:$BG$226,'[1]2. Child Protection'!W$1,FALSE)=#REF!,"",VLOOKUP($A145,'[1]2. Child Protection'!$B$8:$BG$226,'[1]2. Child Protection'!W$1,FALSE))</f>
        <v>#REF!</v>
      </c>
      <c r="N145" s="74">
        <f>IF(VLOOKUP($A145,'[1]2. Child Protection'!$B$8:$BG$226,'[1]2. Child Protection'!X$1,FALSE)=E145,"",VLOOKUP($A145,'[1]2. Child Protection'!$B$8:$BG$226,'[1]2. Child Protection'!X$1,FALSE)-E145)</f>
        <v>-1915</v>
      </c>
      <c r="O145" s="74" t="e">
        <f>IF(VLOOKUP($A145,'[1]2. Child Protection'!$B$8:$BG$226,'[1]2. Child Protection'!Y$1,FALSE)=#REF!,"",VLOOKUP($A145,'[1]2. Child Protection'!$B$8:$BG$226,'[1]2. Child Protection'!Y$1,FALSE))</f>
        <v>#REF!</v>
      </c>
      <c r="P145" s="74" t="e">
        <f>IF(VLOOKUP($A145,'[1]2. Child Protection'!$B$8:$BG$226,'[1]2. Child Protection'!Z$1,FALSE)=F145,"",VLOOKUP($A145,'[1]2. Child Protection'!$B$8:$BG$226,'[1]2. Child Protection'!Z$1,FALSE)-F145)</f>
        <v>#VALUE!</v>
      </c>
      <c r="Q145" s="74" t="str">
        <f>IF(VLOOKUP($A145,'[1]2. Child Protection'!$B$8:$BG$226,'[1]2. Child Protection'!AA$1,FALSE)=G145,"",VLOOKUP($A145,'[1]2. Child Protection'!$B$8:$BG$226,'[1]2. Child Protection'!AA$1,FALSE))</f>
        <v>y</v>
      </c>
      <c r="R145" s="61" t="str">
        <f>IF(VLOOKUP($A145,'[1]2. Child Protection'!$B$8:$BG$226,'[1]2. Child Protection'!AB$1,FALSE)=H145,"",VLOOKUP($A145,'[1]2. Child Protection'!$B$8:$BG$226,'[1]2. Child Protection'!AB$1,FALSE))</f>
        <v>Ministry of Health and Civil Registration</v>
      </c>
    </row>
    <row r="146" spans="1:18" x14ac:dyDescent="0.25">
      <c r="A146" s="61" t="s">
        <v>208</v>
      </c>
      <c r="B146" s="61" t="s">
        <v>470</v>
      </c>
      <c r="C146" s="74"/>
      <c r="E146" s="69"/>
      <c r="F146" s="71"/>
      <c r="G146" s="72"/>
      <c r="H146" s="73"/>
      <c r="J146" s="61">
        <f>IF(VLOOKUP($A146,'[1]2. Child Protection'!$B$8:$BG$226,'[1]2. Child Protection'!T$1,FALSE)=C146,"",VLOOKUP($A146,'[1]2. Child Protection'!$B$8:$BG$226,'[1]2. Child Protection'!T$1,FALSE)-C146)</f>
        <v>35.4</v>
      </c>
      <c r="K146" s="61" t="str">
        <f>IF(VLOOKUP($A146,'[1]2. Child Protection'!$B$8:$BG$226,'[1]2. Child Protection'!U$1,FALSE)=D146,"",VLOOKUP($A146,'[1]2. Child Protection'!$B$8:$BG$226,'[1]2. Child Protection'!U$1,FALSE))</f>
        <v>y</v>
      </c>
      <c r="L146" s="74" t="e">
        <f>IF(VLOOKUP($A146,'[1]2. Child Protection'!$B$8:$BG$226,'[1]2. Child Protection'!V$1,FALSE)=#REF!,"",VLOOKUP($A146,'[1]2. Child Protection'!$B$8:$BG$226,'[1]2. Child Protection'!V$1,FALSE)-#REF!)</f>
        <v>#REF!</v>
      </c>
      <c r="M146" s="74" t="e">
        <f>IF(VLOOKUP($A146,'[1]2. Child Protection'!$B$8:$BG$226,'[1]2. Child Protection'!W$1,FALSE)=#REF!,"",VLOOKUP($A146,'[1]2. Child Protection'!$B$8:$BG$226,'[1]2. Child Protection'!W$1,FALSE))</f>
        <v>#REF!</v>
      </c>
      <c r="N146" s="74">
        <f>IF(VLOOKUP($A146,'[1]2. Child Protection'!$B$8:$BG$226,'[1]2. Child Protection'!X$1,FALSE)=E146,"",VLOOKUP($A146,'[1]2. Child Protection'!$B$8:$BG$226,'[1]2. Child Protection'!X$1,FALSE)-E146)</f>
        <v>42.5</v>
      </c>
      <c r="O146" s="74" t="e">
        <f>IF(VLOOKUP($A146,'[1]2. Child Protection'!$B$8:$BG$226,'[1]2. Child Protection'!Y$1,FALSE)=#REF!,"",VLOOKUP($A146,'[1]2. Child Protection'!$B$8:$BG$226,'[1]2. Child Protection'!Y$1,FALSE))</f>
        <v>#REF!</v>
      </c>
      <c r="P146" s="74">
        <f>IF(VLOOKUP($A146,'[1]2. Child Protection'!$B$8:$BG$226,'[1]2. Child Protection'!Z$1,FALSE)=F146,"",VLOOKUP($A146,'[1]2. Child Protection'!$B$8:$BG$226,'[1]2. Child Protection'!Z$1,FALSE)-F146)</f>
        <v>41.9</v>
      </c>
      <c r="Q146" s="74" t="str">
        <f>IF(VLOOKUP($A146,'[1]2. Child Protection'!$B$8:$BG$226,'[1]2. Child Protection'!AA$1,FALSE)=G146,"",VLOOKUP($A146,'[1]2. Child Protection'!$B$8:$BG$226,'[1]2. Child Protection'!AA$1,FALSE))</f>
        <v>y</v>
      </c>
      <c r="R146" s="61" t="str">
        <f>IF(VLOOKUP($A146,'[1]2. Child Protection'!$B$8:$BG$226,'[1]2. Child Protection'!AB$1,FALSE)=H146,"",VLOOKUP($A146,'[1]2. Child Protection'!$B$8:$BG$226,'[1]2. Child Protection'!AB$1,FALSE))</f>
        <v>DHS 2017-18</v>
      </c>
    </row>
    <row r="147" spans="1:18" x14ac:dyDescent="0.25">
      <c r="A147" s="61" t="s">
        <v>238</v>
      </c>
      <c r="B147" s="61" t="s">
        <v>471</v>
      </c>
      <c r="C147" s="96" t="s">
        <v>12</v>
      </c>
      <c r="D147" s="61" t="s">
        <v>12</v>
      </c>
      <c r="E147" s="69" t="s">
        <v>12</v>
      </c>
      <c r="F147" s="71" t="s">
        <v>12</v>
      </c>
      <c r="G147" s="72" t="s">
        <v>12</v>
      </c>
      <c r="H147" s="73" t="s">
        <v>12</v>
      </c>
      <c r="J147" s="61" t="e">
        <f>IF(VLOOKUP($A147,'[1]2. Child Protection'!$B$8:$BG$226,'[1]2. Child Protection'!T$1,FALSE)=C147,"",VLOOKUP($A147,'[1]2. Child Protection'!$B$8:$BG$226,'[1]2. Child Protection'!T$1,FALSE)-C147)</f>
        <v>#VALUE!</v>
      </c>
      <c r="K147" s="61" t="str">
        <f>IF(VLOOKUP($A147,'[1]2. Child Protection'!$B$8:$BG$226,'[1]2. Child Protection'!U$1,FALSE)=D147,"",VLOOKUP($A147,'[1]2. Child Protection'!$B$8:$BG$226,'[1]2. Child Protection'!U$1,FALSE))</f>
        <v/>
      </c>
      <c r="L147" s="74" t="e">
        <f>IF(VLOOKUP($A147,'[1]2. Child Protection'!$B$8:$BG$226,'[1]2. Child Protection'!V$1,FALSE)=#REF!,"",VLOOKUP($A147,'[1]2. Child Protection'!$B$8:$BG$226,'[1]2. Child Protection'!V$1,FALSE)-#REF!)</f>
        <v>#REF!</v>
      </c>
      <c r="M147" s="74" t="e">
        <f>IF(VLOOKUP($A147,'[1]2. Child Protection'!$B$8:$BG$226,'[1]2. Child Protection'!W$1,FALSE)=#REF!,"",VLOOKUP($A147,'[1]2. Child Protection'!$B$8:$BG$226,'[1]2. Child Protection'!W$1,FALSE))</f>
        <v>#REF!</v>
      </c>
      <c r="N147" s="74" t="e">
        <f>IF(VLOOKUP($A147,'[1]2. Child Protection'!$B$8:$BG$226,'[1]2. Child Protection'!X$1,FALSE)=E147,"",VLOOKUP($A147,'[1]2. Child Protection'!$B$8:$BG$226,'[1]2. Child Protection'!X$1,FALSE)-E147)</f>
        <v>#VALUE!</v>
      </c>
      <c r="O147" s="74" t="e">
        <f>IF(VLOOKUP($A147,'[1]2. Child Protection'!$B$8:$BG$226,'[1]2. Child Protection'!Y$1,FALSE)=#REF!,"",VLOOKUP($A147,'[1]2. Child Protection'!$B$8:$BG$226,'[1]2. Child Protection'!Y$1,FALSE))</f>
        <v>#REF!</v>
      </c>
      <c r="P147" s="74" t="e">
        <f>IF(VLOOKUP($A147,'[1]2. Child Protection'!$B$8:$BG$226,'[1]2. Child Protection'!Z$1,FALSE)=F147,"",VLOOKUP($A147,'[1]2. Child Protection'!$B$8:$BG$226,'[1]2. Child Protection'!Z$1,FALSE)-F147)</f>
        <v>#VALUE!</v>
      </c>
      <c r="Q147" s="74" t="str">
        <f>IF(VLOOKUP($A147,'[1]2. Child Protection'!$B$8:$BG$226,'[1]2. Child Protection'!AA$1,FALSE)=G147,"",VLOOKUP($A147,'[1]2. Child Protection'!$B$8:$BG$226,'[1]2. Child Protection'!AA$1,FALSE))</f>
        <v/>
      </c>
      <c r="R147" s="61" t="str">
        <f>IF(VLOOKUP($A147,'[1]2. Child Protection'!$B$8:$BG$226,'[1]2. Child Protection'!AB$1,FALSE)=H147,"",VLOOKUP($A147,'[1]2. Child Protection'!$B$8:$BG$226,'[1]2. Child Protection'!AB$1,FALSE))</f>
        <v/>
      </c>
    </row>
    <row r="148" spans="1:18" x14ac:dyDescent="0.25">
      <c r="A148" s="61" t="s">
        <v>209</v>
      </c>
      <c r="B148" s="61" t="s">
        <v>472</v>
      </c>
      <c r="C148" s="96">
        <v>79.365485742374517</v>
      </c>
      <c r="D148" s="61" t="s">
        <v>12</v>
      </c>
      <c r="E148" s="69">
        <v>2021</v>
      </c>
      <c r="F148" s="71" t="s">
        <v>545</v>
      </c>
      <c r="G148" s="72"/>
      <c r="H148" s="73" t="s">
        <v>641</v>
      </c>
      <c r="J148" s="61" t="e">
        <f>IF(VLOOKUP($A148,'[1]2. Child Protection'!$B$8:$BG$226,'[1]2. Child Protection'!T$1,FALSE)=C148,"",VLOOKUP($A148,'[1]2. Child Protection'!$B$8:$BG$226,'[1]2. Child Protection'!T$1,FALSE)-C148)</f>
        <v>#VALUE!</v>
      </c>
      <c r="K148" s="61" t="str">
        <f>IF(VLOOKUP($A148,'[1]2. Child Protection'!$B$8:$BG$226,'[1]2. Child Protection'!U$1,FALSE)=D148,"",VLOOKUP($A148,'[1]2. Child Protection'!$B$8:$BG$226,'[1]2. Child Protection'!U$1,FALSE))</f>
        <v/>
      </c>
      <c r="L148" s="74" t="e">
        <f>IF(VLOOKUP($A148,'[1]2. Child Protection'!$B$8:$BG$226,'[1]2. Child Protection'!V$1,FALSE)=#REF!,"",VLOOKUP($A148,'[1]2. Child Protection'!$B$8:$BG$226,'[1]2. Child Protection'!V$1,FALSE)-#REF!)</f>
        <v>#REF!</v>
      </c>
      <c r="M148" s="74" t="e">
        <f>IF(VLOOKUP($A148,'[1]2. Child Protection'!$B$8:$BG$226,'[1]2. Child Protection'!W$1,FALSE)=#REF!,"",VLOOKUP($A148,'[1]2. Child Protection'!$B$8:$BG$226,'[1]2. Child Protection'!W$1,FALSE))</f>
        <v>#REF!</v>
      </c>
      <c r="N148" s="74">
        <f>IF(VLOOKUP($A148,'[1]2. Child Protection'!$B$8:$BG$226,'[1]2. Child Protection'!X$1,FALSE)=E148,"",VLOOKUP($A148,'[1]2. Child Protection'!$B$8:$BG$226,'[1]2. Child Protection'!X$1,FALSE)-E148)</f>
        <v>-1924.2</v>
      </c>
      <c r="O148" s="74" t="e">
        <f>IF(VLOOKUP($A148,'[1]2. Child Protection'!$B$8:$BG$226,'[1]2. Child Protection'!Y$1,FALSE)=#REF!,"",VLOOKUP($A148,'[1]2. Child Protection'!$B$8:$BG$226,'[1]2. Child Protection'!Y$1,FALSE))</f>
        <v>#REF!</v>
      </c>
      <c r="P148" s="74" t="e">
        <f>IF(VLOOKUP($A148,'[1]2. Child Protection'!$B$8:$BG$226,'[1]2. Child Protection'!Z$1,FALSE)=F148,"",VLOOKUP($A148,'[1]2. Child Protection'!$B$8:$BG$226,'[1]2. Child Protection'!Z$1,FALSE)-F148)</f>
        <v>#VALUE!</v>
      </c>
      <c r="Q148" s="74" t="str">
        <f>IF(VLOOKUP($A148,'[1]2. Child Protection'!$B$8:$BG$226,'[1]2. Child Protection'!AA$1,FALSE)=G148,"",VLOOKUP($A148,'[1]2. Child Protection'!$B$8:$BG$226,'[1]2. Child Protection'!AA$1,FALSE))</f>
        <v/>
      </c>
      <c r="R148" s="61" t="str">
        <f>IF(VLOOKUP($A148,'[1]2. Child Protection'!$B$8:$BG$226,'[1]2. Child Protection'!AB$1,FALSE)=H148,"",VLOOKUP($A148,'[1]2. Child Protection'!$B$8:$BG$226,'[1]2. Child Protection'!AB$1,FALSE))</f>
        <v>INEC, Encuesta de Propósitos Múltiples</v>
      </c>
    </row>
    <row r="149" spans="1:18" x14ac:dyDescent="0.25">
      <c r="A149" s="61" t="s">
        <v>211</v>
      </c>
      <c r="B149" s="61" t="s">
        <v>473</v>
      </c>
      <c r="C149" s="74" t="s">
        <v>12</v>
      </c>
      <c r="D149" s="61" t="s">
        <v>12</v>
      </c>
      <c r="E149" s="69" t="s">
        <v>12</v>
      </c>
      <c r="F149" s="71" t="s">
        <v>12</v>
      </c>
      <c r="G149" s="72" t="s">
        <v>12</v>
      </c>
      <c r="H149" s="73" t="s">
        <v>12</v>
      </c>
      <c r="J149" s="61" t="e">
        <f>IF(VLOOKUP($A149,'[1]2. Child Protection'!$B$8:$BG$226,'[1]2. Child Protection'!T$1,FALSE)=C149,"",VLOOKUP($A149,'[1]2. Child Protection'!$B$8:$BG$226,'[1]2. Child Protection'!T$1,FALSE)-C149)</f>
        <v>#VALUE!</v>
      </c>
      <c r="K149" s="61" t="str">
        <f>IF(VLOOKUP($A149,'[1]2. Child Protection'!$B$8:$BG$226,'[1]2. Child Protection'!U$1,FALSE)=D149,"",VLOOKUP($A149,'[1]2. Child Protection'!$B$8:$BG$226,'[1]2. Child Protection'!U$1,FALSE))</f>
        <v/>
      </c>
      <c r="L149" s="74" t="e">
        <f>IF(VLOOKUP($A149,'[1]2. Child Protection'!$B$8:$BG$226,'[1]2. Child Protection'!V$1,FALSE)=#REF!,"",VLOOKUP($A149,'[1]2. Child Protection'!$B$8:$BG$226,'[1]2. Child Protection'!V$1,FALSE)-#REF!)</f>
        <v>#REF!</v>
      </c>
      <c r="M149" s="74" t="e">
        <f>IF(VLOOKUP($A149,'[1]2. Child Protection'!$B$8:$BG$226,'[1]2. Child Protection'!W$1,FALSE)=#REF!,"",VLOOKUP($A149,'[1]2. Child Protection'!$B$8:$BG$226,'[1]2. Child Protection'!W$1,FALSE))</f>
        <v>#REF!</v>
      </c>
      <c r="N149" s="74" t="e">
        <f>IF(VLOOKUP($A149,'[1]2. Child Protection'!$B$8:$BG$226,'[1]2. Child Protection'!X$1,FALSE)=E149,"",VLOOKUP($A149,'[1]2. Child Protection'!$B$8:$BG$226,'[1]2. Child Protection'!X$1,FALSE)-E149)</f>
        <v>#VALUE!</v>
      </c>
      <c r="O149" s="74" t="e">
        <f>IF(VLOOKUP($A149,'[1]2. Child Protection'!$B$8:$BG$226,'[1]2. Child Protection'!Y$1,FALSE)=#REF!,"",VLOOKUP($A149,'[1]2. Child Protection'!$B$8:$BG$226,'[1]2. Child Protection'!Y$1,FALSE))</f>
        <v>#REF!</v>
      </c>
      <c r="P149" s="74" t="e">
        <f>IF(VLOOKUP($A149,'[1]2. Child Protection'!$B$8:$BG$226,'[1]2. Child Protection'!Z$1,FALSE)=F149,"",VLOOKUP($A149,'[1]2. Child Protection'!$B$8:$BG$226,'[1]2. Child Protection'!Z$1,FALSE)-F149)</f>
        <v>#VALUE!</v>
      </c>
      <c r="Q149" s="74" t="str">
        <f>IF(VLOOKUP($A149,'[1]2. Child Protection'!$B$8:$BG$226,'[1]2. Child Protection'!AA$1,FALSE)=G149,"",VLOOKUP($A149,'[1]2. Child Protection'!$B$8:$BG$226,'[1]2. Child Protection'!AA$1,FALSE))</f>
        <v/>
      </c>
      <c r="R149" s="61" t="str">
        <f>IF(VLOOKUP($A149,'[1]2. Child Protection'!$B$8:$BG$226,'[1]2. Child Protection'!AB$1,FALSE)=H149,"",VLOOKUP($A149,'[1]2. Child Protection'!$B$8:$BG$226,'[1]2. Child Protection'!AB$1,FALSE))</f>
        <v>DHS 2016-18</v>
      </c>
    </row>
    <row r="150" spans="1:18" x14ac:dyDescent="0.25">
      <c r="A150" s="61" t="s">
        <v>213</v>
      </c>
      <c r="B150" s="61" t="s">
        <v>474</v>
      </c>
      <c r="C150" s="74">
        <v>67.825556572125663</v>
      </c>
      <c r="D150" s="61" t="s">
        <v>12</v>
      </c>
      <c r="E150" s="69">
        <v>2013</v>
      </c>
      <c r="F150" s="71" t="s">
        <v>545</v>
      </c>
      <c r="G150" s="72"/>
      <c r="H150" s="73" t="s">
        <v>642</v>
      </c>
      <c r="J150" s="61">
        <f>IF(VLOOKUP($A150,'[1]2. Child Protection'!$B$8:$BG$226,'[1]2. Child Protection'!T$1,FALSE)=C150,"",VLOOKUP($A150,'[1]2. Child Protection'!$B$8:$BG$226,'[1]2. Child Protection'!T$1,FALSE)-C150)</f>
        <v>-11.325556572125663</v>
      </c>
      <c r="K150" s="61" t="str">
        <f>IF(VLOOKUP($A150,'[1]2. Child Protection'!$B$8:$BG$226,'[1]2. Child Protection'!U$1,FALSE)=D150,"",VLOOKUP($A150,'[1]2. Child Protection'!$B$8:$BG$226,'[1]2. Child Protection'!U$1,FALSE))</f>
        <v/>
      </c>
      <c r="L150" s="74" t="e">
        <f>IF(VLOOKUP($A150,'[1]2. Child Protection'!$B$8:$BG$226,'[1]2. Child Protection'!V$1,FALSE)=#REF!,"",VLOOKUP($A150,'[1]2. Child Protection'!$B$8:$BG$226,'[1]2. Child Protection'!V$1,FALSE)-#REF!)</f>
        <v>#REF!</v>
      </c>
      <c r="M150" s="74" t="e">
        <f>IF(VLOOKUP($A150,'[1]2. Child Protection'!$B$8:$BG$226,'[1]2. Child Protection'!W$1,FALSE)=#REF!,"",VLOOKUP($A150,'[1]2. Child Protection'!$B$8:$BG$226,'[1]2. Child Protection'!W$1,FALSE))</f>
        <v>#REF!</v>
      </c>
      <c r="N150" s="74">
        <f>IF(VLOOKUP($A150,'[1]2. Child Protection'!$B$8:$BG$226,'[1]2. Child Protection'!X$1,FALSE)=E150,"",VLOOKUP($A150,'[1]2. Child Protection'!$B$8:$BG$226,'[1]2. Child Protection'!X$1,FALSE)-E150)</f>
        <v>-1941.8</v>
      </c>
      <c r="O150" s="74" t="e">
        <f>IF(VLOOKUP($A150,'[1]2. Child Protection'!$B$8:$BG$226,'[1]2. Child Protection'!Y$1,FALSE)=#REF!,"",VLOOKUP($A150,'[1]2. Child Protection'!$B$8:$BG$226,'[1]2. Child Protection'!Y$1,FALSE))</f>
        <v>#REF!</v>
      </c>
      <c r="P150" s="74" t="e">
        <f>IF(VLOOKUP($A150,'[1]2. Child Protection'!$B$8:$BG$226,'[1]2. Child Protection'!Z$1,FALSE)=F150,"",VLOOKUP($A150,'[1]2. Child Protection'!$B$8:$BG$226,'[1]2. Child Protection'!Z$1,FALSE)-F150)</f>
        <v>#VALUE!</v>
      </c>
      <c r="Q150" s="74" t="str">
        <f>IF(VLOOKUP($A150,'[1]2. Child Protection'!$B$8:$BG$226,'[1]2. Child Protection'!AA$1,FALSE)=G150,"",VLOOKUP($A150,'[1]2. Child Protection'!$B$8:$BG$226,'[1]2. Child Protection'!AA$1,FALSE))</f>
        <v/>
      </c>
      <c r="R150" s="61" t="str">
        <f>IF(VLOOKUP($A150,'[1]2. Child Protection'!$B$8:$BG$226,'[1]2. Child Protection'!AB$1,FALSE)=H150,"",VLOOKUP($A150,'[1]2. Child Protection'!$B$8:$BG$226,'[1]2. Child Protection'!AB$1,FALSE))</f>
        <v>DGEEC 2015-18</v>
      </c>
    </row>
    <row r="151" spans="1:18" x14ac:dyDescent="0.25">
      <c r="A151" s="61" t="s">
        <v>215</v>
      </c>
      <c r="B151" s="61" t="s">
        <v>475</v>
      </c>
      <c r="C151" s="96">
        <v>84.780158884297748</v>
      </c>
      <c r="D151" s="61" t="s">
        <v>12</v>
      </c>
      <c r="E151" s="69">
        <v>2012</v>
      </c>
      <c r="F151" s="71" t="s">
        <v>545</v>
      </c>
      <c r="G151" s="72"/>
      <c r="H151" s="73" t="s">
        <v>643</v>
      </c>
      <c r="J151" s="61" t="e">
        <f>IF(VLOOKUP($A151,'[1]2. Child Protection'!$B$8:$BG$226,'[1]2. Child Protection'!T$1,FALSE)=C151,"",VLOOKUP($A151,'[1]2. Child Protection'!$B$8:$BG$226,'[1]2. Child Protection'!T$1,FALSE)-C151)</f>
        <v>#VALUE!</v>
      </c>
      <c r="K151" s="61" t="str">
        <f>IF(VLOOKUP($A151,'[1]2. Child Protection'!$B$8:$BG$226,'[1]2. Child Protection'!U$1,FALSE)=D151,"",VLOOKUP($A151,'[1]2. Child Protection'!$B$8:$BG$226,'[1]2. Child Protection'!U$1,FALSE))</f>
        <v/>
      </c>
      <c r="L151" s="74" t="e">
        <f>IF(VLOOKUP($A151,'[1]2. Child Protection'!$B$8:$BG$226,'[1]2. Child Protection'!V$1,FALSE)=#REF!,"",VLOOKUP($A151,'[1]2. Child Protection'!$B$8:$BG$226,'[1]2. Child Protection'!V$1,FALSE)-#REF!)</f>
        <v>#REF!</v>
      </c>
      <c r="M151" s="74" t="e">
        <f>IF(VLOOKUP($A151,'[1]2. Child Protection'!$B$8:$BG$226,'[1]2. Child Protection'!W$1,FALSE)=#REF!,"",VLOOKUP($A151,'[1]2. Child Protection'!$B$8:$BG$226,'[1]2. Child Protection'!W$1,FALSE))</f>
        <v>#REF!</v>
      </c>
      <c r="N151" s="74" t="e">
        <f>IF(VLOOKUP($A151,'[1]2. Child Protection'!$B$8:$BG$226,'[1]2. Child Protection'!X$1,FALSE)=E151,"",VLOOKUP($A151,'[1]2. Child Protection'!$B$8:$BG$226,'[1]2. Child Protection'!X$1,FALSE)-E151)</f>
        <v>#VALUE!</v>
      </c>
      <c r="O151" s="74" t="e">
        <f>IF(VLOOKUP($A151,'[1]2. Child Protection'!$B$8:$BG$226,'[1]2. Child Protection'!Y$1,FALSE)=#REF!,"",VLOOKUP($A151,'[1]2. Child Protection'!$B$8:$BG$226,'[1]2. Child Protection'!Y$1,FALSE))</f>
        <v>#REF!</v>
      </c>
      <c r="P151" s="74" t="e">
        <f>IF(VLOOKUP($A151,'[1]2. Child Protection'!$B$8:$BG$226,'[1]2. Child Protection'!Z$1,FALSE)=F151,"",VLOOKUP($A151,'[1]2. Child Protection'!$B$8:$BG$226,'[1]2. Child Protection'!Z$1,FALSE)-F151)</f>
        <v>#VALUE!</v>
      </c>
      <c r="Q151" s="74" t="str">
        <f>IF(VLOOKUP($A151,'[1]2. Child Protection'!$B$8:$BG$226,'[1]2. Child Protection'!AA$1,FALSE)=G151,"",VLOOKUP($A151,'[1]2. Child Protection'!$B$8:$BG$226,'[1]2. Child Protection'!AA$1,FALSE))</f>
        <v/>
      </c>
      <c r="R151" s="61" t="str">
        <f>IF(VLOOKUP($A151,'[1]2. Child Protection'!$B$8:$BG$226,'[1]2. Child Protection'!AB$1,FALSE)=H151,"",VLOOKUP($A151,'[1]2. Child Protection'!$B$8:$BG$226,'[1]2. Child Protection'!AB$1,FALSE))</f>
        <v>ENAPRES 2020</v>
      </c>
    </row>
    <row r="152" spans="1:18" x14ac:dyDescent="0.25">
      <c r="A152" s="61" t="s">
        <v>217</v>
      </c>
      <c r="B152" s="61" t="s">
        <v>476</v>
      </c>
      <c r="C152" s="74">
        <v>10.500142085458071</v>
      </c>
      <c r="D152" s="61" t="s">
        <v>12</v>
      </c>
      <c r="E152" s="69">
        <v>2018</v>
      </c>
      <c r="F152" s="71" t="s">
        <v>545</v>
      </c>
      <c r="G152" s="72"/>
      <c r="H152" s="73" t="s">
        <v>644</v>
      </c>
      <c r="J152" s="61">
        <f>IF(VLOOKUP($A152,'[1]2. Child Protection'!$B$8:$BG$226,'[1]2. Child Protection'!T$1,FALSE)=C152,"",VLOOKUP($A152,'[1]2. Child Protection'!$B$8:$BG$226,'[1]2. Child Protection'!T$1,FALSE)-C152)</f>
        <v>77.699857914541937</v>
      </c>
      <c r="K152" s="61" t="str">
        <f>IF(VLOOKUP($A152,'[1]2. Child Protection'!$B$8:$BG$226,'[1]2. Child Protection'!U$1,FALSE)=D152,"",VLOOKUP($A152,'[1]2. Child Protection'!$B$8:$BG$226,'[1]2. Child Protection'!U$1,FALSE))</f>
        <v/>
      </c>
      <c r="L152" s="74" t="e">
        <f>IF(VLOOKUP($A152,'[1]2. Child Protection'!$B$8:$BG$226,'[1]2. Child Protection'!V$1,FALSE)=#REF!,"",VLOOKUP($A152,'[1]2. Child Protection'!$B$8:$BG$226,'[1]2. Child Protection'!V$1,FALSE)-#REF!)</f>
        <v>#REF!</v>
      </c>
      <c r="M152" s="74" t="e">
        <f>IF(VLOOKUP($A152,'[1]2. Child Protection'!$B$8:$BG$226,'[1]2. Child Protection'!W$1,FALSE)=#REF!,"",VLOOKUP($A152,'[1]2. Child Protection'!$B$8:$BG$226,'[1]2. Child Protection'!W$1,FALSE))</f>
        <v>#REF!</v>
      </c>
      <c r="N152" s="74">
        <f>IF(VLOOKUP($A152,'[1]2. Child Protection'!$B$8:$BG$226,'[1]2. Child Protection'!X$1,FALSE)=E152,"",VLOOKUP($A152,'[1]2. Child Protection'!$B$8:$BG$226,'[1]2. Child Protection'!X$1,FALSE)-E152)</f>
        <v>-1925.7</v>
      </c>
      <c r="O152" s="74" t="e">
        <f>IF(VLOOKUP($A152,'[1]2. Child Protection'!$B$8:$BG$226,'[1]2. Child Protection'!Y$1,FALSE)=#REF!,"",VLOOKUP($A152,'[1]2. Child Protection'!$B$8:$BG$226,'[1]2. Child Protection'!Y$1,FALSE))</f>
        <v>#REF!</v>
      </c>
      <c r="P152" s="74" t="e">
        <f>IF(VLOOKUP($A152,'[1]2. Child Protection'!$B$8:$BG$226,'[1]2. Child Protection'!Z$1,FALSE)=F152,"",VLOOKUP($A152,'[1]2. Child Protection'!$B$8:$BG$226,'[1]2. Child Protection'!Z$1,FALSE)-F152)</f>
        <v>#VALUE!</v>
      </c>
      <c r="Q152" s="74" t="str">
        <f>IF(VLOOKUP($A152,'[1]2. Child Protection'!$B$8:$BG$226,'[1]2. Child Protection'!AA$1,FALSE)=G152,"",VLOOKUP($A152,'[1]2. Child Protection'!$B$8:$BG$226,'[1]2. Child Protection'!AA$1,FALSE))</f>
        <v/>
      </c>
      <c r="R152" s="61" t="str">
        <f>IF(VLOOKUP($A152,'[1]2. Child Protection'!$B$8:$BG$226,'[1]2. Child Protection'!AB$1,FALSE)=H152,"",VLOOKUP($A152,'[1]2. Child Protection'!$B$8:$BG$226,'[1]2. Child Protection'!AB$1,FALSE))</f>
        <v>DHS 2017</v>
      </c>
    </row>
    <row r="153" spans="1:18" x14ac:dyDescent="0.25">
      <c r="A153" s="61" t="s">
        <v>219</v>
      </c>
      <c r="B153" s="61" t="s">
        <v>477</v>
      </c>
      <c r="C153" s="96"/>
      <c r="E153" s="69"/>
      <c r="F153" s="71"/>
      <c r="G153" s="72"/>
      <c r="H153" s="73"/>
      <c r="J153" s="61" t="e">
        <f>IF(VLOOKUP($A153,'[1]2. Child Protection'!$B$8:$BG$226,'[1]2. Child Protection'!T$1,FALSE)=C153,"",VLOOKUP($A153,'[1]2. Child Protection'!$B$8:$BG$226,'[1]2. Child Protection'!T$1,FALSE)-C153)</f>
        <v>#VALUE!</v>
      </c>
      <c r="K153" s="61" t="str">
        <f>IF(VLOOKUP($A153,'[1]2. Child Protection'!$B$8:$BG$226,'[1]2. Child Protection'!U$1,FALSE)=D153,"",VLOOKUP($A153,'[1]2. Child Protection'!$B$8:$BG$226,'[1]2. Child Protection'!U$1,FALSE))</f>
        <v/>
      </c>
      <c r="L153" s="74" t="e">
        <f>IF(VLOOKUP($A153,'[1]2. Child Protection'!$B$8:$BG$226,'[1]2. Child Protection'!V$1,FALSE)=#REF!,"",VLOOKUP($A153,'[1]2. Child Protection'!$B$8:$BG$226,'[1]2. Child Protection'!V$1,FALSE)-#REF!)</f>
        <v>#REF!</v>
      </c>
      <c r="M153" s="74" t="e">
        <f>IF(VLOOKUP($A153,'[1]2. Child Protection'!$B$8:$BG$226,'[1]2. Child Protection'!W$1,FALSE)=#REF!,"",VLOOKUP($A153,'[1]2. Child Protection'!$B$8:$BG$226,'[1]2. Child Protection'!W$1,FALSE))</f>
        <v>#REF!</v>
      </c>
      <c r="N153" s="74">
        <f>IF(VLOOKUP($A153,'[1]2. Child Protection'!$B$8:$BG$226,'[1]2. Child Protection'!X$1,FALSE)=E153,"",VLOOKUP($A153,'[1]2. Child Protection'!$B$8:$BG$226,'[1]2. Child Protection'!X$1,FALSE)-E153)</f>
        <v>100</v>
      </c>
      <c r="O153" s="74" t="e">
        <f>IF(VLOOKUP($A153,'[1]2. Child Protection'!$B$8:$BG$226,'[1]2. Child Protection'!Y$1,FALSE)=#REF!,"",VLOOKUP($A153,'[1]2. Child Protection'!$B$8:$BG$226,'[1]2. Child Protection'!Y$1,FALSE))</f>
        <v>#REF!</v>
      </c>
      <c r="P153" s="74">
        <f>IF(VLOOKUP($A153,'[1]2. Child Protection'!$B$8:$BG$226,'[1]2. Child Protection'!Z$1,FALSE)=F153,"",VLOOKUP($A153,'[1]2. Child Protection'!$B$8:$BG$226,'[1]2. Child Protection'!Z$1,FALSE)-F153)</f>
        <v>100</v>
      </c>
      <c r="Q153" s="74" t="str">
        <f>IF(VLOOKUP($A153,'[1]2. Child Protection'!$B$8:$BG$226,'[1]2. Child Protection'!AA$1,FALSE)=G153,"",VLOOKUP($A153,'[1]2. Child Protection'!$B$8:$BG$226,'[1]2. Child Protection'!AA$1,FALSE))</f>
        <v>y</v>
      </c>
      <c r="R153" s="61" t="str">
        <f>IF(VLOOKUP($A153,'[1]2. Child Protection'!$B$8:$BG$226,'[1]2. Child Protection'!AB$1,FALSE)=H153,"",VLOOKUP($A153,'[1]2. Child Protection'!$B$8:$BG$226,'[1]2. Child Protection'!AB$1,FALSE))</f>
        <v>Polish Ministry of Interior and Administration</v>
      </c>
    </row>
    <row r="154" spans="1:18" x14ac:dyDescent="0.25">
      <c r="A154" s="61" t="s">
        <v>221</v>
      </c>
      <c r="B154" s="61" t="s">
        <v>478</v>
      </c>
      <c r="C154" s="96"/>
      <c r="E154" s="69"/>
      <c r="F154" s="69"/>
      <c r="G154" s="70"/>
      <c r="H154" s="73"/>
      <c r="J154" s="61" t="e">
        <f>IF(VLOOKUP($A154,'[1]2. Child Protection'!$B$8:$BG$226,'[1]2. Child Protection'!T$1,FALSE)=C154,"",VLOOKUP($A154,'[1]2. Child Protection'!$B$8:$BG$226,'[1]2. Child Protection'!T$1,FALSE)-C154)</f>
        <v>#VALUE!</v>
      </c>
      <c r="K154" s="61" t="str">
        <f>IF(VLOOKUP($A154,'[1]2. Child Protection'!$B$8:$BG$226,'[1]2. Child Protection'!U$1,FALSE)=D154,"",VLOOKUP($A154,'[1]2. Child Protection'!$B$8:$BG$226,'[1]2. Child Protection'!U$1,FALSE))</f>
        <v/>
      </c>
      <c r="L154" s="74" t="e">
        <f>IF(VLOOKUP($A154,'[1]2. Child Protection'!$B$8:$BG$226,'[1]2. Child Protection'!V$1,FALSE)=#REF!,"",VLOOKUP($A154,'[1]2. Child Protection'!$B$8:$BG$226,'[1]2. Child Protection'!V$1,FALSE)-#REF!)</f>
        <v>#REF!</v>
      </c>
      <c r="M154" s="74" t="e">
        <f>IF(VLOOKUP($A154,'[1]2. Child Protection'!$B$8:$BG$226,'[1]2. Child Protection'!W$1,FALSE)=#REF!,"",VLOOKUP($A154,'[1]2. Child Protection'!$B$8:$BG$226,'[1]2. Child Protection'!W$1,FALSE))</f>
        <v>#REF!</v>
      </c>
      <c r="N154" s="74">
        <f>IF(VLOOKUP($A154,'[1]2. Child Protection'!$B$8:$BG$226,'[1]2. Child Protection'!X$1,FALSE)=E154,"",VLOOKUP($A154,'[1]2. Child Protection'!$B$8:$BG$226,'[1]2. Child Protection'!X$1,FALSE)-E154)</f>
        <v>100</v>
      </c>
      <c r="O154" s="74" t="e">
        <f>IF(VLOOKUP($A154,'[1]2. Child Protection'!$B$8:$BG$226,'[1]2. Child Protection'!Y$1,FALSE)=#REF!,"",VLOOKUP($A154,'[1]2. Child Protection'!$B$8:$BG$226,'[1]2. Child Protection'!Y$1,FALSE))</f>
        <v>#REF!</v>
      </c>
      <c r="P154" s="74">
        <f>IF(VLOOKUP($A154,'[1]2. Child Protection'!$B$8:$BG$226,'[1]2. Child Protection'!Z$1,FALSE)=F154,"",VLOOKUP($A154,'[1]2. Child Protection'!$B$8:$BG$226,'[1]2. Child Protection'!Z$1,FALSE)-F154)</f>
        <v>100</v>
      </c>
      <c r="Q154" s="74" t="str">
        <f>IF(VLOOKUP($A154,'[1]2. Child Protection'!$B$8:$BG$226,'[1]2. Child Protection'!AA$1,FALSE)=G154,"",VLOOKUP($A154,'[1]2. Child Protection'!$B$8:$BG$226,'[1]2. Child Protection'!AA$1,FALSE))</f>
        <v>y</v>
      </c>
      <c r="R154" s="61" t="str">
        <f>IF(VLOOKUP($A154,'[1]2. Child Protection'!$B$8:$BG$226,'[1]2. Child Protection'!AB$1,FALSE)=H154,"",VLOOKUP($A154,'[1]2. Child Protection'!$B$8:$BG$226,'[1]2. Child Protection'!AB$1,FALSE))</f>
        <v>Portuguese Civil Registry Office 2020</v>
      </c>
    </row>
    <row r="155" spans="1:18" x14ac:dyDescent="0.25">
      <c r="A155" s="61" t="s">
        <v>222</v>
      </c>
      <c r="B155" s="61" t="s">
        <v>479</v>
      </c>
      <c r="C155" s="96" t="s">
        <v>12</v>
      </c>
      <c r="D155" s="61" t="s">
        <v>12</v>
      </c>
      <c r="E155" s="69" t="s">
        <v>12</v>
      </c>
      <c r="F155" s="71" t="s">
        <v>12</v>
      </c>
      <c r="G155" s="72" t="s">
        <v>12</v>
      </c>
      <c r="H155" s="73" t="s">
        <v>12</v>
      </c>
      <c r="J155" s="61" t="e">
        <f>IF(VLOOKUP($A155,'[1]2. Child Protection'!$B$8:$BG$226,'[1]2. Child Protection'!T$1,FALSE)=C155,"",VLOOKUP($A155,'[1]2. Child Protection'!$B$8:$BG$226,'[1]2. Child Protection'!T$1,FALSE)-C155)</f>
        <v>#VALUE!</v>
      </c>
      <c r="K155" s="61" t="str">
        <f>IF(VLOOKUP($A155,'[1]2. Child Protection'!$B$8:$BG$226,'[1]2. Child Protection'!U$1,FALSE)=D155,"",VLOOKUP($A155,'[1]2. Child Protection'!$B$8:$BG$226,'[1]2. Child Protection'!U$1,FALSE))</f>
        <v/>
      </c>
      <c r="L155" s="74" t="e">
        <f>IF(VLOOKUP($A155,'[1]2. Child Protection'!$B$8:$BG$226,'[1]2. Child Protection'!V$1,FALSE)=#REF!,"",VLOOKUP($A155,'[1]2. Child Protection'!$B$8:$BG$226,'[1]2. Child Protection'!V$1,FALSE)-#REF!)</f>
        <v>#REF!</v>
      </c>
      <c r="M155" s="74" t="e">
        <f>IF(VLOOKUP($A155,'[1]2. Child Protection'!$B$8:$BG$226,'[1]2. Child Protection'!W$1,FALSE)=#REF!,"",VLOOKUP($A155,'[1]2. Child Protection'!$B$8:$BG$226,'[1]2. Child Protection'!W$1,FALSE))</f>
        <v>#REF!</v>
      </c>
      <c r="N155" s="74" t="e">
        <f>IF(VLOOKUP($A155,'[1]2. Child Protection'!$B$8:$BG$226,'[1]2. Child Protection'!X$1,FALSE)=E155,"",VLOOKUP($A155,'[1]2. Child Protection'!$B$8:$BG$226,'[1]2. Child Protection'!X$1,FALSE)-E155)</f>
        <v>#VALUE!</v>
      </c>
      <c r="O155" s="74" t="e">
        <f>IF(VLOOKUP($A155,'[1]2. Child Protection'!$B$8:$BG$226,'[1]2. Child Protection'!Y$1,FALSE)=#REF!,"",VLOOKUP($A155,'[1]2. Child Protection'!$B$8:$BG$226,'[1]2. Child Protection'!Y$1,FALSE))</f>
        <v>#REF!</v>
      </c>
      <c r="P155" s="74" t="e">
        <f>IF(VLOOKUP($A155,'[1]2. Child Protection'!$B$8:$BG$226,'[1]2. Child Protection'!Z$1,FALSE)=F155,"",VLOOKUP($A155,'[1]2. Child Protection'!$B$8:$BG$226,'[1]2. Child Protection'!Z$1,FALSE)-F155)</f>
        <v>#VALUE!</v>
      </c>
      <c r="Q155" s="74" t="str">
        <f>IF(VLOOKUP($A155,'[1]2. Child Protection'!$B$8:$BG$226,'[1]2. Child Protection'!AA$1,FALSE)=G155,"",VLOOKUP($A155,'[1]2. Child Protection'!$B$8:$BG$226,'[1]2. Child Protection'!AA$1,FALSE))</f>
        <v>y</v>
      </c>
      <c r="R155" s="61" t="str">
        <f>IF(VLOOKUP($A155,'[1]2. Child Protection'!$B$8:$BG$226,'[1]2. Child Protection'!AB$1,FALSE)=H155,"",VLOOKUP($A155,'[1]2. Child Protection'!$B$8:$BG$226,'[1]2. Child Protection'!AB$1,FALSE))</f>
        <v>Vital statistics, Ministry of Public Health 2020</v>
      </c>
    </row>
    <row r="156" spans="1:18" x14ac:dyDescent="0.25">
      <c r="A156" s="61" t="s">
        <v>254</v>
      </c>
      <c r="B156" s="61" t="s">
        <v>429</v>
      </c>
      <c r="C156" s="96" t="s">
        <v>12</v>
      </c>
      <c r="D156" s="61" t="s">
        <v>12</v>
      </c>
      <c r="E156" s="69" t="s">
        <v>12</v>
      </c>
      <c r="F156" s="71" t="s">
        <v>12</v>
      </c>
      <c r="G156" s="72" t="s">
        <v>12</v>
      </c>
      <c r="H156" s="73" t="s">
        <v>12</v>
      </c>
      <c r="J156" s="61" t="e">
        <f>IF(VLOOKUP($A156,'[1]2. Child Protection'!$B$8:$BG$226,'[1]2. Child Protection'!T$1,FALSE)=C156,"",VLOOKUP($A156,'[1]2. Child Protection'!$B$8:$BG$226,'[1]2. Child Protection'!T$1,FALSE)-C156)</f>
        <v>#VALUE!</v>
      </c>
      <c r="K156" s="61" t="str">
        <f>IF(VLOOKUP($A156,'[1]2. Child Protection'!$B$8:$BG$226,'[1]2. Child Protection'!U$1,FALSE)=D156,"",VLOOKUP($A156,'[1]2. Child Protection'!$B$8:$BG$226,'[1]2. Child Protection'!U$1,FALSE))</f>
        <v/>
      </c>
      <c r="L156" s="74" t="e">
        <f>IF(VLOOKUP($A156,'[1]2. Child Protection'!$B$8:$BG$226,'[1]2. Child Protection'!V$1,FALSE)=#REF!,"",VLOOKUP($A156,'[1]2. Child Protection'!$B$8:$BG$226,'[1]2. Child Protection'!V$1,FALSE)-#REF!)</f>
        <v>#REF!</v>
      </c>
      <c r="M156" s="74" t="e">
        <f>IF(VLOOKUP($A156,'[1]2. Child Protection'!$B$8:$BG$226,'[1]2. Child Protection'!W$1,FALSE)=#REF!,"",VLOOKUP($A156,'[1]2. Child Protection'!$B$8:$BG$226,'[1]2. Child Protection'!W$1,FALSE))</f>
        <v>#REF!</v>
      </c>
      <c r="N156" s="74" t="e">
        <f>IF(VLOOKUP($A156,'[1]2. Child Protection'!$B$8:$BG$226,'[1]2. Child Protection'!X$1,FALSE)=E156,"",VLOOKUP($A156,'[1]2. Child Protection'!$B$8:$BG$226,'[1]2. Child Protection'!X$1,FALSE)-E156)</f>
        <v>#VALUE!</v>
      </c>
      <c r="O156" s="74" t="e">
        <f>IF(VLOOKUP($A156,'[1]2. Child Protection'!$B$8:$BG$226,'[1]2. Child Protection'!Y$1,FALSE)=#REF!,"",VLOOKUP($A156,'[1]2. Child Protection'!$B$8:$BG$226,'[1]2. Child Protection'!Y$1,FALSE))</f>
        <v>#REF!</v>
      </c>
      <c r="P156" s="74" t="e">
        <f>IF(VLOOKUP($A156,'[1]2. Child Protection'!$B$8:$BG$226,'[1]2. Child Protection'!Z$1,FALSE)=F156,"",VLOOKUP($A156,'[1]2. Child Protection'!$B$8:$BG$226,'[1]2. Child Protection'!Z$1,FALSE)-F156)</f>
        <v>#VALUE!</v>
      </c>
      <c r="Q156" s="74" t="str">
        <f>IF(VLOOKUP($A156,'[1]2. Child Protection'!$B$8:$BG$226,'[1]2. Child Protection'!AA$1,FALSE)=G156,"",VLOOKUP($A156,'[1]2. Child Protection'!$B$8:$BG$226,'[1]2. Child Protection'!AA$1,FALSE))</f>
        <v/>
      </c>
      <c r="R156" s="61" t="str">
        <f>IF(VLOOKUP($A156,'[1]2. Child Protection'!$B$8:$BG$226,'[1]2. Child Protection'!AB$1,FALSE)=H156,"",VLOOKUP($A156,'[1]2. Child Protection'!$B$8:$BG$226,'[1]2. Child Protection'!AB$1,FALSE))</f>
        <v/>
      </c>
    </row>
    <row r="157" spans="1:18" x14ac:dyDescent="0.25">
      <c r="A157" s="74" t="s">
        <v>223</v>
      </c>
      <c r="B157" s="74" t="s">
        <v>451</v>
      </c>
      <c r="C157" s="74">
        <v>117.71398392205653</v>
      </c>
      <c r="D157" s="74" t="s">
        <v>12</v>
      </c>
      <c r="E157" s="69">
        <v>2020</v>
      </c>
      <c r="F157" s="71" t="s">
        <v>545</v>
      </c>
      <c r="G157" s="72"/>
      <c r="H157" s="73" t="s">
        <v>645</v>
      </c>
      <c r="J157" s="61">
        <f>IF(VLOOKUP($A157,'[1]2. Child Protection'!$B$8:$BG$226,'[1]2. Child Protection'!T$1,FALSE)=C157,"",VLOOKUP($A157,'[1]2. Child Protection'!$B$8:$BG$226,'[1]2. Child Protection'!T$1,FALSE)-C157)</f>
        <v>-19.713983922056528</v>
      </c>
      <c r="K157" s="61" t="str">
        <f>IF(VLOOKUP($A157,'[1]2. Child Protection'!$B$8:$BG$226,'[1]2. Child Protection'!U$1,FALSE)=D157,"",VLOOKUP($A157,'[1]2. Child Protection'!$B$8:$BG$226,'[1]2. Child Protection'!U$1,FALSE))</f>
        <v/>
      </c>
      <c r="L157" s="74" t="e">
        <f>IF(VLOOKUP($A157,'[1]2. Child Protection'!$B$8:$BG$226,'[1]2. Child Protection'!V$1,FALSE)=#REF!,"",VLOOKUP($A157,'[1]2. Child Protection'!$B$8:$BG$226,'[1]2. Child Protection'!V$1,FALSE)-#REF!)</f>
        <v>#REF!</v>
      </c>
      <c r="M157" s="74" t="e">
        <f>IF(VLOOKUP($A157,'[1]2. Child Protection'!$B$8:$BG$226,'[1]2. Child Protection'!W$1,FALSE)=#REF!,"",VLOOKUP($A157,'[1]2. Child Protection'!$B$8:$BG$226,'[1]2. Child Protection'!W$1,FALSE))</f>
        <v>#REF!</v>
      </c>
      <c r="N157" s="74">
        <f>IF(VLOOKUP($A157,'[1]2. Child Protection'!$B$8:$BG$226,'[1]2. Child Protection'!X$1,FALSE)=E157,"",VLOOKUP($A157,'[1]2. Child Protection'!$B$8:$BG$226,'[1]2. Child Protection'!X$1,FALSE)-E157)</f>
        <v>-1920.8</v>
      </c>
      <c r="O157" s="74" t="e">
        <f>IF(VLOOKUP($A157,'[1]2. Child Protection'!$B$8:$BG$226,'[1]2. Child Protection'!Y$1,FALSE)=#REF!,"",VLOOKUP($A157,'[1]2. Child Protection'!$B$8:$BG$226,'[1]2. Child Protection'!Y$1,FALSE))</f>
        <v>#REF!</v>
      </c>
      <c r="P157" s="74" t="e">
        <f>IF(VLOOKUP($A157,'[1]2. Child Protection'!$B$8:$BG$226,'[1]2. Child Protection'!Z$1,FALSE)=F157,"",VLOOKUP($A157,'[1]2. Child Protection'!$B$8:$BG$226,'[1]2. Child Protection'!Z$1,FALSE)-F157)</f>
        <v>#VALUE!</v>
      </c>
      <c r="Q157" s="74" t="str">
        <f>IF(VLOOKUP($A157,'[1]2. Child Protection'!$B$8:$BG$226,'[1]2. Child Protection'!AA$1,FALSE)=G157,"",VLOOKUP($A157,'[1]2. Child Protection'!$B$8:$BG$226,'[1]2. Child Protection'!AA$1,FALSE))</f>
        <v/>
      </c>
      <c r="R157" s="61" t="str">
        <f>IF(VLOOKUP($A157,'[1]2. Child Protection'!$B$8:$BG$226,'[1]2. Child Protection'!AB$1,FALSE)=H157,"",VLOOKUP($A157,'[1]2. Child Protection'!$B$8:$BG$226,'[1]2. Child Protection'!AB$1,FALSE))</f>
        <v>MICS 2012</v>
      </c>
    </row>
    <row r="158" spans="1:18" x14ac:dyDescent="0.25">
      <c r="A158" s="61" t="s">
        <v>224</v>
      </c>
      <c r="B158" s="61" t="s">
        <v>480</v>
      </c>
      <c r="C158" s="96">
        <v>324.74183275126728</v>
      </c>
      <c r="D158" s="61" t="s">
        <v>12</v>
      </c>
      <c r="E158" s="69">
        <v>2020</v>
      </c>
      <c r="F158" s="71" t="s">
        <v>545</v>
      </c>
      <c r="G158" s="72"/>
      <c r="H158" s="73" t="s">
        <v>646</v>
      </c>
      <c r="J158" s="61" t="e">
        <f>IF(VLOOKUP($A158,'[1]2. Child Protection'!$B$8:$BG$226,'[1]2. Child Protection'!T$1,FALSE)=C158,"",VLOOKUP($A158,'[1]2. Child Protection'!$B$8:$BG$226,'[1]2. Child Protection'!T$1,FALSE)-C158)</f>
        <v>#VALUE!</v>
      </c>
      <c r="K158" s="61" t="str">
        <f>IF(VLOOKUP($A158,'[1]2. Child Protection'!$B$8:$BG$226,'[1]2. Child Protection'!U$1,FALSE)=D158,"",VLOOKUP($A158,'[1]2. Child Protection'!$B$8:$BG$226,'[1]2. Child Protection'!U$1,FALSE))</f>
        <v/>
      </c>
      <c r="L158" s="74" t="e">
        <f>IF(VLOOKUP($A158,'[1]2. Child Protection'!$B$8:$BG$226,'[1]2. Child Protection'!V$1,FALSE)=#REF!,"",VLOOKUP($A158,'[1]2. Child Protection'!$B$8:$BG$226,'[1]2. Child Protection'!V$1,FALSE)-#REF!)</f>
        <v>#REF!</v>
      </c>
      <c r="M158" s="74" t="e">
        <f>IF(VLOOKUP($A158,'[1]2. Child Protection'!$B$8:$BG$226,'[1]2. Child Protection'!W$1,FALSE)=#REF!,"",VLOOKUP($A158,'[1]2. Child Protection'!$B$8:$BG$226,'[1]2. Child Protection'!W$1,FALSE))</f>
        <v>#REF!</v>
      </c>
      <c r="N158" s="74">
        <f>IF(VLOOKUP($A158,'[1]2. Child Protection'!$B$8:$BG$226,'[1]2. Child Protection'!X$1,FALSE)=E158,"",VLOOKUP($A158,'[1]2. Child Protection'!$B$8:$BG$226,'[1]2. Child Protection'!X$1,FALSE)-E158)</f>
        <v>-1920</v>
      </c>
      <c r="O158" s="74" t="e">
        <f>IF(VLOOKUP($A158,'[1]2. Child Protection'!$B$8:$BG$226,'[1]2. Child Protection'!Y$1,FALSE)=#REF!,"",VLOOKUP($A158,'[1]2. Child Protection'!$B$8:$BG$226,'[1]2. Child Protection'!Y$1,FALSE))</f>
        <v>#REF!</v>
      </c>
      <c r="P158" s="74" t="e">
        <f>IF(VLOOKUP($A158,'[1]2. Child Protection'!$B$8:$BG$226,'[1]2. Child Protection'!Z$1,FALSE)=F158,"",VLOOKUP($A158,'[1]2. Child Protection'!$B$8:$BG$226,'[1]2. Child Protection'!Z$1,FALSE)-F158)</f>
        <v>#VALUE!</v>
      </c>
      <c r="Q158" s="74" t="str">
        <f>IF(VLOOKUP($A158,'[1]2. Child Protection'!$B$8:$BG$226,'[1]2. Child Protection'!AA$1,FALSE)=G158,"",VLOOKUP($A158,'[1]2. Child Protection'!$B$8:$BG$226,'[1]2. Child Protection'!AA$1,FALSE))</f>
        <v>y</v>
      </c>
      <c r="R158" s="61" t="str">
        <f>IF(VLOOKUP($A158,'[1]2. Child Protection'!$B$8:$BG$226,'[1]2. Child Protection'!AB$1,FALSE)=H158,"",VLOOKUP($A158,'[1]2. Child Protection'!$B$8:$BG$226,'[1]2. Child Protection'!AB$1,FALSE))</f>
        <v>Live births statistical bulletins, National Institute of Statistics, 2020</v>
      </c>
    </row>
    <row r="159" spans="1:18" x14ac:dyDescent="0.25">
      <c r="A159" s="61" t="s">
        <v>226</v>
      </c>
      <c r="B159" s="61" t="s">
        <v>481</v>
      </c>
      <c r="C159" s="96">
        <v>1409.7790160922677</v>
      </c>
      <c r="D159" s="61" t="s">
        <v>12</v>
      </c>
      <c r="E159" s="69">
        <v>2010</v>
      </c>
      <c r="F159" s="69" t="s">
        <v>545</v>
      </c>
      <c r="G159" s="70"/>
      <c r="H159" s="73" t="s">
        <v>647</v>
      </c>
      <c r="J159" s="61" t="e">
        <f>IF(VLOOKUP($A159,'[1]2. Child Protection'!$B$8:$BG$226,'[1]2. Child Protection'!T$1,FALSE)=C159,"",VLOOKUP($A159,'[1]2. Child Protection'!$B$8:$BG$226,'[1]2. Child Protection'!T$1,FALSE)-C159)</f>
        <v>#VALUE!</v>
      </c>
      <c r="K159" s="61" t="str">
        <f>IF(VLOOKUP($A159,'[1]2. Child Protection'!$B$8:$BG$226,'[1]2. Child Protection'!U$1,FALSE)=D159,"",VLOOKUP($A159,'[1]2. Child Protection'!$B$8:$BG$226,'[1]2. Child Protection'!U$1,FALSE))</f>
        <v/>
      </c>
      <c r="L159" s="74" t="e">
        <f>IF(VLOOKUP($A159,'[1]2. Child Protection'!$B$8:$BG$226,'[1]2. Child Protection'!V$1,FALSE)=#REF!,"",VLOOKUP($A159,'[1]2. Child Protection'!$B$8:$BG$226,'[1]2. Child Protection'!V$1,FALSE)-#REF!)</f>
        <v>#REF!</v>
      </c>
      <c r="M159" s="74" t="e">
        <f>IF(VLOOKUP($A159,'[1]2. Child Protection'!$B$8:$BG$226,'[1]2. Child Protection'!W$1,FALSE)=#REF!,"",VLOOKUP($A159,'[1]2. Child Protection'!$B$8:$BG$226,'[1]2. Child Protection'!W$1,FALSE))</f>
        <v>#REF!</v>
      </c>
      <c r="N159" s="74">
        <f>IF(VLOOKUP($A159,'[1]2. Child Protection'!$B$8:$BG$226,'[1]2. Child Protection'!X$1,FALSE)=E159,"",VLOOKUP($A159,'[1]2. Child Protection'!$B$8:$BG$226,'[1]2. Child Protection'!X$1,FALSE)-E159)</f>
        <v>-1910</v>
      </c>
      <c r="O159" s="74" t="e">
        <f>IF(VLOOKUP($A159,'[1]2. Child Protection'!$B$8:$BG$226,'[1]2. Child Protection'!Y$1,FALSE)=#REF!,"",VLOOKUP($A159,'[1]2. Child Protection'!$B$8:$BG$226,'[1]2. Child Protection'!Y$1,FALSE))</f>
        <v>#REF!</v>
      </c>
      <c r="P159" s="74" t="e">
        <f>IF(VLOOKUP($A159,'[1]2. Child Protection'!$B$8:$BG$226,'[1]2. Child Protection'!Z$1,FALSE)=F159,"",VLOOKUP($A159,'[1]2. Child Protection'!$B$8:$BG$226,'[1]2. Child Protection'!Z$1,FALSE)-F159)</f>
        <v>#VALUE!</v>
      </c>
      <c r="Q159" s="74" t="str">
        <f>IF(VLOOKUP($A159,'[1]2. Child Protection'!$B$8:$BG$226,'[1]2. Child Protection'!AA$1,FALSE)=G159,"",VLOOKUP($A159,'[1]2. Child Protection'!$B$8:$BG$226,'[1]2. Child Protection'!AA$1,FALSE))</f>
        <v>v</v>
      </c>
      <c r="R159" s="61" t="str">
        <f>IF(VLOOKUP($A159,'[1]2. Child Protection'!$B$8:$BG$226,'[1]2. Child Protection'!AB$1,FALSE)=H159,"",VLOOKUP($A159,'[1]2. Child Protection'!$B$8:$BG$226,'[1]2. Child Protection'!AB$1,FALSE))</f>
        <v>UNSD Population and Vital Statistics Report, January 2021, latest update on 4 Jan 2022</v>
      </c>
    </row>
    <row r="160" spans="1:18" x14ac:dyDescent="0.25">
      <c r="A160" s="61" t="s">
        <v>227</v>
      </c>
      <c r="B160" s="61" t="s">
        <v>482</v>
      </c>
      <c r="C160" s="74">
        <v>47.181842632576114</v>
      </c>
      <c r="D160" s="61" t="s">
        <v>12</v>
      </c>
      <c r="E160" s="69">
        <v>2012</v>
      </c>
      <c r="F160" s="71" t="s">
        <v>545</v>
      </c>
      <c r="G160" s="72"/>
      <c r="H160" s="73" t="s">
        <v>648</v>
      </c>
      <c r="J160" s="61">
        <f>IF(VLOOKUP($A160,'[1]2. Child Protection'!$B$8:$BG$226,'[1]2. Child Protection'!T$1,FALSE)=C160,"",VLOOKUP($A160,'[1]2. Child Protection'!$B$8:$BG$226,'[1]2. Child Protection'!T$1,FALSE)-C160)</f>
        <v>30.318157367423886</v>
      </c>
      <c r="K160" s="61" t="str">
        <f>IF(VLOOKUP($A160,'[1]2. Child Protection'!$B$8:$BG$226,'[1]2. Child Protection'!U$1,FALSE)=D160,"",VLOOKUP($A160,'[1]2. Child Protection'!$B$8:$BG$226,'[1]2. Child Protection'!U$1,FALSE))</f>
        <v/>
      </c>
      <c r="L160" s="74" t="e">
        <f>IF(VLOOKUP($A160,'[1]2. Child Protection'!$B$8:$BG$226,'[1]2. Child Protection'!V$1,FALSE)=#REF!,"",VLOOKUP($A160,'[1]2. Child Protection'!$B$8:$BG$226,'[1]2. Child Protection'!V$1,FALSE)-#REF!)</f>
        <v>#REF!</v>
      </c>
      <c r="M160" s="74" t="e">
        <f>IF(VLOOKUP($A160,'[1]2. Child Protection'!$B$8:$BG$226,'[1]2. Child Protection'!W$1,FALSE)=#REF!,"",VLOOKUP($A160,'[1]2. Child Protection'!$B$8:$BG$226,'[1]2. Child Protection'!W$1,FALSE))</f>
        <v>#REF!</v>
      </c>
      <c r="N160" s="74">
        <f>IF(VLOOKUP($A160,'[1]2. Child Protection'!$B$8:$BG$226,'[1]2. Child Protection'!X$1,FALSE)=E160,"",VLOOKUP($A160,'[1]2. Child Protection'!$B$8:$BG$226,'[1]2. Child Protection'!X$1,FALSE)-E160)</f>
        <v>-1926.2</v>
      </c>
      <c r="O160" s="74" t="e">
        <f>IF(VLOOKUP($A160,'[1]2. Child Protection'!$B$8:$BG$226,'[1]2. Child Protection'!Y$1,FALSE)=#REF!,"",VLOOKUP($A160,'[1]2. Child Protection'!$B$8:$BG$226,'[1]2. Child Protection'!Y$1,FALSE))</f>
        <v>#REF!</v>
      </c>
      <c r="P160" s="74" t="e">
        <f>IF(VLOOKUP($A160,'[1]2. Child Protection'!$B$8:$BG$226,'[1]2. Child Protection'!Z$1,FALSE)=F160,"",VLOOKUP($A160,'[1]2. Child Protection'!$B$8:$BG$226,'[1]2. Child Protection'!Z$1,FALSE)-F160)</f>
        <v>#VALUE!</v>
      </c>
      <c r="Q160" s="74" t="str">
        <f>IF(VLOOKUP($A160,'[1]2. Child Protection'!$B$8:$BG$226,'[1]2. Child Protection'!AA$1,FALSE)=G160,"",VLOOKUP($A160,'[1]2. Child Protection'!$B$8:$BG$226,'[1]2. Child Protection'!AA$1,FALSE))</f>
        <v/>
      </c>
      <c r="R160" s="61" t="str">
        <f>IF(VLOOKUP($A160,'[1]2. Child Protection'!$B$8:$BG$226,'[1]2. Child Protection'!AB$1,FALSE)=H160,"",VLOOKUP($A160,'[1]2. Child Protection'!$B$8:$BG$226,'[1]2. Child Protection'!AB$1,FALSE))</f>
        <v>DHS 2019-20</v>
      </c>
    </row>
    <row r="161" spans="1:18" x14ac:dyDescent="0.25">
      <c r="A161" s="61" t="s">
        <v>263</v>
      </c>
      <c r="B161" s="61" t="s">
        <v>483</v>
      </c>
      <c r="C161" s="96">
        <v>39.431702307732465</v>
      </c>
      <c r="D161" s="61" t="s">
        <v>12</v>
      </c>
      <c r="E161" s="69">
        <v>2021</v>
      </c>
      <c r="F161" s="71" t="s">
        <v>545</v>
      </c>
      <c r="G161" s="72"/>
      <c r="H161" s="73" t="s">
        <v>649</v>
      </c>
      <c r="J161" s="61" t="e">
        <f>IF(VLOOKUP($A161,'[1]2. Child Protection'!$B$8:$BG$226,'[1]2. Child Protection'!T$1,FALSE)=C161,"",VLOOKUP($A161,'[1]2. Child Protection'!$B$8:$BG$226,'[1]2. Child Protection'!T$1,FALSE)-C161)</f>
        <v>#VALUE!</v>
      </c>
      <c r="K161" s="61" t="str">
        <f>IF(VLOOKUP($A161,'[1]2. Child Protection'!$B$8:$BG$226,'[1]2. Child Protection'!U$1,FALSE)=D161,"",VLOOKUP($A161,'[1]2. Child Protection'!$B$8:$BG$226,'[1]2. Child Protection'!U$1,FALSE))</f>
        <v/>
      </c>
      <c r="L161" s="74" t="e">
        <f>IF(VLOOKUP($A161,'[1]2. Child Protection'!$B$8:$BG$226,'[1]2. Child Protection'!V$1,FALSE)=#REF!,"",VLOOKUP($A161,'[1]2. Child Protection'!$B$8:$BG$226,'[1]2. Child Protection'!V$1,FALSE)-#REF!)</f>
        <v>#REF!</v>
      </c>
      <c r="M161" s="74" t="e">
        <f>IF(VLOOKUP($A161,'[1]2. Child Protection'!$B$8:$BG$226,'[1]2. Child Protection'!W$1,FALSE)=#REF!,"",VLOOKUP($A161,'[1]2. Child Protection'!$B$8:$BG$226,'[1]2. Child Protection'!W$1,FALSE))</f>
        <v>#REF!</v>
      </c>
      <c r="N161" s="74" t="e">
        <f>IF(VLOOKUP($A161,'[1]2. Child Protection'!$B$8:$BG$226,'[1]2. Child Protection'!X$1,FALSE)=E161,"",VLOOKUP($A161,'[1]2. Child Protection'!$B$8:$BG$226,'[1]2. Child Protection'!X$1,FALSE)-E161)</f>
        <v>#VALUE!</v>
      </c>
      <c r="O161" s="74" t="e">
        <f>IF(VLOOKUP($A161,'[1]2. Child Protection'!$B$8:$BG$226,'[1]2. Child Protection'!Y$1,FALSE)=#REF!,"",VLOOKUP($A161,'[1]2. Child Protection'!$B$8:$BG$226,'[1]2. Child Protection'!Y$1,FALSE))</f>
        <v>#REF!</v>
      </c>
      <c r="P161" s="74" t="e">
        <f>IF(VLOOKUP($A161,'[1]2. Child Protection'!$B$8:$BG$226,'[1]2. Child Protection'!Z$1,FALSE)=F161,"",VLOOKUP($A161,'[1]2. Child Protection'!$B$8:$BG$226,'[1]2. Child Protection'!Z$1,FALSE)-F161)</f>
        <v>#VALUE!</v>
      </c>
      <c r="Q161" s="74" t="str">
        <f>IF(VLOOKUP($A161,'[1]2. Child Protection'!$B$8:$BG$226,'[1]2. Child Protection'!AA$1,FALSE)=G161,"",VLOOKUP($A161,'[1]2. Child Protection'!$B$8:$BG$226,'[1]2. Child Protection'!AA$1,FALSE))</f>
        <v/>
      </c>
      <c r="R161" s="61">
        <f>IF(VLOOKUP($A161,'[1]2. Child Protection'!$B$8:$BG$226,'[1]2. Child Protection'!AB$1,FALSE)=H161,"",VLOOKUP($A161,'[1]2. Child Protection'!$B$8:$BG$226,'[1]2. Child Protection'!AB$1,FALSE))</f>
        <v>0</v>
      </c>
    </row>
    <row r="162" spans="1:18" x14ac:dyDescent="0.25">
      <c r="A162" s="61" t="s">
        <v>230</v>
      </c>
      <c r="B162" s="61" t="s">
        <v>484</v>
      </c>
      <c r="C162" s="74">
        <v>77.536829994247285</v>
      </c>
      <c r="D162" s="61" t="s">
        <v>12</v>
      </c>
      <c r="E162" s="69">
        <v>2021</v>
      </c>
      <c r="F162" s="71" t="s">
        <v>545</v>
      </c>
      <c r="G162" s="72"/>
      <c r="H162" s="73" t="s">
        <v>650</v>
      </c>
      <c r="J162" s="61">
        <f>IF(VLOOKUP($A162,'[1]2. Child Protection'!$B$8:$BG$226,'[1]2. Child Protection'!T$1,FALSE)=C162,"",VLOOKUP($A162,'[1]2. Child Protection'!$B$8:$BG$226,'[1]2. Child Protection'!T$1,FALSE)-C162)</f>
        <v>0.76317000575271265</v>
      </c>
      <c r="K162" s="61" t="str">
        <f>IF(VLOOKUP($A162,'[1]2. Child Protection'!$B$8:$BG$226,'[1]2. Child Protection'!U$1,FALSE)=D162,"",VLOOKUP($A162,'[1]2. Child Protection'!$B$8:$BG$226,'[1]2. Child Protection'!U$1,FALSE))</f>
        <v/>
      </c>
      <c r="L162" s="74" t="e">
        <f>IF(VLOOKUP($A162,'[1]2. Child Protection'!$B$8:$BG$226,'[1]2. Child Protection'!V$1,FALSE)=#REF!,"",VLOOKUP($A162,'[1]2. Child Protection'!$B$8:$BG$226,'[1]2. Child Protection'!V$1,FALSE)-#REF!)</f>
        <v>#REF!</v>
      </c>
      <c r="M162" s="74" t="e">
        <f>IF(VLOOKUP($A162,'[1]2. Child Protection'!$B$8:$BG$226,'[1]2. Child Protection'!W$1,FALSE)=#REF!,"",VLOOKUP($A162,'[1]2. Child Protection'!$B$8:$BG$226,'[1]2. Child Protection'!W$1,FALSE))</f>
        <v>#REF!</v>
      </c>
      <c r="N162" s="74">
        <f>IF(VLOOKUP($A162,'[1]2. Child Protection'!$B$8:$BG$226,'[1]2. Child Protection'!X$1,FALSE)=E162,"",VLOOKUP($A162,'[1]2. Child Protection'!$B$8:$BG$226,'[1]2. Child Protection'!X$1,FALSE)-E162)</f>
        <v>-1929.6</v>
      </c>
      <c r="O162" s="74" t="e">
        <f>IF(VLOOKUP($A162,'[1]2. Child Protection'!$B$8:$BG$226,'[1]2. Child Protection'!Y$1,FALSE)=#REF!,"",VLOOKUP($A162,'[1]2. Child Protection'!$B$8:$BG$226,'[1]2. Child Protection'!Y$1,FALSE))</f>
        <v>#REF!</v>
      </c>
      <c r="P162" s="74" t="e">
        <f>IF(VLOOKUP($A162,'[1]2. Child Protection'!$B$8:$BG$226,'[1]2. Child Protection'!Z$1,FALSE)=F162,"",VLOOKUP($A162,'[1]2. Child Protection'!$B$8:$BG$226,'[1]2. Child Protection'!Z$1,FALSE)-F162)</f>
        <v>#VALUE!</v>
      </c>
      <c r="Q162" s="74" t="str">
        <f>IF(VLOOKUP($A162,'[1]2. Child Protection'!$B$8:$BG$226,'[1]2. Child Protection'!AA$1,FALSE)=G162,"",VLOOKUP($A162,'[1]2. Child Protection'!$B$8:$BG$226,'[1]2. Child Protection'!AA$1,FALSE))</f>
        <v/>
      </c>
      <c r="R162" s="61" t="str">
        <f>IF(VLOOKUP($A162,'[1]2. Child Protection'!$B$8:$BG$226,'[1]2. Child Protection'!AB$1,FALSE)=H162,"",VLOOKUP($A162,'[1]2. Child Protection'!$B$8:$BG$226,'[1]2. Child Protection'!AB$1,FALSE))</f>
        <v>MICS 2012</v>
      </c>
    </row>
    <row r="163" spans="1:18" x14ac:dyDescent="0.25">
      <c r="A163" s="61" t="s">
        <v>266</v>
      </c>
      <c r="B163" s="61" t="s">
        <v>485</v>
      </c>
      <c r="C163" s="96">
        <v>119.63766877456843</v>
      </c>
      <c r="D163" s="61" t="s">
        <v>12</v>
      </c>
      <c r="E163" s="69">
        <v>2021</v>
      </c>
      <c r="F163" s="71" t="s">
        <v>545</v>
      </c>
      <c r="G163" s="72"/>
      <c r="H163" s="73" t="s">
        <v>651</v>
      </c>
      <c r="J163" s="61" t="e">
        <f>IF(VLOOKUP($A163,'[1]2. Child Protection'!$B$8:$BG$226,'[1]2. Child Protection'!T$1,FALSE)=C163,"",VLOOKUP($A163,'[1]2. Child Protection'!$B$8:$BG$226,'[1]2. Child Protection'!T$1,FALSE)-C163)</f>
        <v>#VALUE!</v>
      </c>
      <c r="K163" s="61" t="str">
        <f>IF(VLOOKUP($A163,'[1]2. Child Protection'!$B$8:$BG$226,'[1]2. Child Protection'!U$1,FALSE)=D163,"",VLOOKUP($A163,'[1]2. Child Protection'!$B$8:$BG$226,'[1]2. Child Protection'!U$1,FALSE))</f>
        <v/>
      </c>
      <c r="L163" s="74" t="e">
        <f>IF(VLOOKUP($A163,'[1]2. Child Protection'!$B$8:$BG$226,'[1]2. Child Protection'!V$1,FALSE)=#REF!,"",VLOOKUP($A163,'[1]2. Child Protection'!$B$8:$BG$226,'[1]2. Child Protection'!V$1,FALSE)-#REF!)</f>
        <v>#REF!</v>
      </c>
      <c r="M163" s="74" t="e">
        <f>IF(VLOOKUP($A163,'[1]2. Child Protection'!$B$8:$BG$226,'[1]2. Child Protection'!W$1,FALSE)=#REF!,"",VLOOKUP($A163,'[1]2. Child Protection'!$B$8:$BG$226,'[1]2. Child Protection'!W$1,FALSE))</f>
        <v>#REF!</v>
      </c>
      <c r="N163" s="74" t="e">
        <f>IF(VLOOKUP($A163,'[1]2. Child Protection'!$B$8:$BG$226,'[1]2. Child Protection'!X$1,FALSE)=E163,"",VLOOKUP($A163,'[1]2. Child Protection'!$B$8:$BG$226,'[1]2. Child Protection'!X$1,FALSE)-E163)</f>
        <v>#VALUE!</v>
      </c>
      <c r="O163" s="74" t="e">
        <f>IF(VLOOKUP($A163,'[1]2. Child Protection'!$B$8:$BG$226,'[1]2. Child Protection'!Y$1,FALSE)=#REF!,"",VLOOKUP($A163,'[1]2. Child Protection'!$B$8:$BG$226,'[1]2. Child Protection'!Y$1,FALSE))</f>
        <v>#REF!</v>
      </c>
      <c r="P163" s="74" t="e">
        <f>IF(VLOOKUP($A163,'[1]2. Child Protection'!$B$8:$BG$226,'[1]2. Child Protection'!Z$1,FALSE)=F163,"",VLOOKUP($A163,'[1]2. Child Protection'!$B$8:$BG$226,'[1]2. Child Protection'!Z$1,FALSE)-F163)</f>
        <v>#VALUE!</v>
      </c>
      <c r="Q163" s="74" t="str">
        <f>IF(VLOOKUP($A163,'[1]2. Child Protection'!$B$8:$BG$226,'[1]2. Child Protection'!AA$1,FALSE)=G163,"",VLOOKUP($A163,'[1]2. Child Protection'!$B$8:$BG$226,'[1]2. Child Protection'!AA$1,FALSE))</f>
        <v/>
      </c>
      <c r="R163" s="61">
        <f>IF(VLOOKUP($A163,'[1]2. Child Protection'!$B$8:$BG$226,'[1]2. Child Protection'!AB$1,FALSE)=H163,"",VLOOKUP($A163,'[1]2. Child Protection'!$B$8:$BG$226,'[1]2. Child Protection'!AB$1,FALSE))</f>
        <v>0</v>
      </c>
    </row>
    <row r="164" spans="1:18" x14ac:dyDescent="0.25">
      <c r="A164" s="61" t="s">
        <v>231</v>
      </c>
      <c r="B164" s="61" t="s">
        <v>486</v>
      </c>
      <c r="C164" s="74" t="s">
        <v>12</v>
      </c>
      <c r="D164" s="61" t="s">
        <v>12</v>
      </c>
      <c r="E164" s="69" t="s">
        <v>12</v>
      </c>
      <c r="F164" s="71" t="s">
        <v>12</v>
      </c>
      <c r="G164" s="72" t="s">
        <v>12</v>
      </c>
      <c r="H164" s="73" t="s">
        <v>12</v>
      </c>
      <c r="J164" s="61" t="e">
        <f>IF(VLOOKUP($A164,'[1]2. Child Protection'!$B$8:$BG$226,'[1]2. Child Protection'!T$1,FALSE)=C164,"",VLOOKUP($A164,'[1]2. Child Protection'!$B$8:$BG$226,'[1]2. Child Protection'!T$1,FALSE)-C164)</f>
        <v>#VALUE!</v>
      </c>
      <c r="K164" s="61" t="str">
        <f>IF(VLOOKUP($A164,'[1]2. Child Protection'!$B$8:$BG$226,'[1]2. Child Protection'!U$1,FALSE)=D164,"",VLOOKUP($A164,'[1]2. Child Protection'!$B$8:$BG$226,'[1]2. Child Protection'!U$1,FALSE))</f>
        <v/>
      </c>
      <c r="L164" s="74" t="e">
        <f>IF(VLOOKUP($A164,'[1]2. Child Protection'!$B$8:$BG$226,'[1]2. Child Protection'!V$1,FALSE)=#REF!,"",VLOOKUP($A164,'[1]2. Child Protection'!$B$8:$BG$226,'[1]2. Child Protection'!V$1,FALSE)-#REF!)</f>
        <v>#REF!</v>
      </c>
      <c r="M164" s="74" t="e">
        <f>IF(VLOOKUP($A164,'[1]2. Child Protection'!$B$8:$BG$226,'[1]2. Child Protection'!W$1,FALSE)=#REF!,"",VLOOKUP($A164,'[1]2. Child Protection'!$B$8:$BG$226,'[1]2. Child Protection'!W$1,FALSE))</f>
        <v>#REF!</v>
      </c>
      <c r="N164" s="74" t="e">
        <f>IF(VLOOKUP($A164,'[1]2. Child Protection'!$B$8:$BG$226,'[1]2. Child Protection'!X$1,FALSE)=E164,"",VLOOKUP($A164,'[1]2. Child Protection'!$B$8:$BG$226,'[1]2. Child Protection'!X$1,FALSE)-E164)</f>
        <v>#VALUE!</v>
      </c>
      <c r="O164" s="74" t="e">
        <f>IF(VLOOKUP($A164,'[1]2. Child Protection'!$B$8:$BG$226,'[1]2. Child Protection'!Y$1,FALSE)=#REF!,"",VLOOKUP($A164,'[1]2. Child Protection'!$B$8:$BG$226,'[1]2. Child Protection'!Y$1,FALSE))</f>
        <v>#REF!</v>
      </c>
      <c r="P164" s="74" t="e">
        <f>IF(VLOOKUP($A164,'[1]2. Child Protection'!$B$8:$BG$226,'[1]2. Child Protection'!Z$1,FALSE)=F164,"",VLOOKUP($A164,'[1]2. Child Protection'!$B$8:$BG$226,'[1]2. Child Protection'!Z$1,FALSE)-F164)</f>
        <v>#VALUE!</v>
      </c>
      <c r="Q164" s="74" t="str">
        <f>IF(VLOOKUP($A164,'[1]2. Child Protection'!$B$8:$BG$226,'[1]2. Child Protection'!AA$1,FALSE)=G164,"",VLOOKUP($A164,'[1]2. Child Protection'!$B$8:$BG$226,'[1]2. Child Protection'!AA$1,FALSE))</f>
        <v/>
      </c>
      <c r="R164" s="61" t="str">
        <f>IF(VLOOKUP($A164,'[1]2. Child Protection'!$B$8:$BG$226,'[1]2. Child Protection'!AB$1,FALSE)=H164,"",VLOOKUP($A164,'[1]2. Child Protection'!$B$8:$BG$226,'[1]2. Child Protection'!AB$1,FALSE))</f>
        <v>MICS 2019-20</v>
      </c>
    </row>
    <row r="165" spans="1:18" x14ac:dyDescent="0.25">
      <c r="A165" s="61" t="s">
        <v>234</v>
      </c>
      <c r="B165" s="61" t="s">
        <v>487</v>
      </c>
      <c r="C165" s="96" t="s">
        <v>12</v>
      </c>
      <c r="D165" s="61" t="s">
        <v>12</v>
      </c>
      <c r="E165" s="69" t="s">
        <v>12</v>
      </c>
      <c r="F165" s="69" t="s">
        <v>12</v>
      </c>
      <c r="G165" s="70" t="s">
        <v>12</v>
      </c>
      <c r="H165" s="73" t="s">
        <v>12</v>
      </c>
      <c r="J165" s="61" t="e">
        <f>IF(VLOOKUP($A165,'[1]2. Child Protection'!$B$8:$BG$226,'[1]2. Child Protection'!T$1,FALSE)=C165,"",VLOOKUP($A165,'[1]2. Child Protection'!$B$8:$BG$226,'[1]2. Child Protection'!T$1,FALSE)-C165)</f>
        <v>#VALUE!</v>
      </c>
      <c r="K165" s="61" t="str">
        <f>IF(VLOOKUP($A165,'[1]2. Child Protection'!$B$8:$BG$226,'[1]2. Child Protection'!U$1,FALSE)=D165,"",VLOOKUP($A165,'[1]2. Child Protection'!$B$8:$BG$226,'[1]2. Child Protection'!U$1,FALSE))</f>
        <v/>
      </c>
      <c r="L165" s="74" t="e">
        <f>IF(VLOOKUP($A165,'[1]2. Child Protection'!$B$8:$BG$226,'[1]2. Child Protection'!V$1,FALSE)=#REF!,"",VLOOKUP($A165,'[1]2. Child Protection'!$B$8:$BG$226,'[1]2. Child Protection'!V$1,FALSE)-#REF!)</f>
        <v>#REF!</v>
      </c>
      <c r="M165" s="74" t="e">
        <f>IF(VLOOKUP($A165,'[1]2. Child Protection'!$B$8:$BG$226,'[1]2. Child Protection'!W$1,FALSE)=#REF!,"",VLOOKUP($A165,'[1]2. Child Protection'!$B$8:$BG$226,'[1]2. Child Protection'!W$1,FALSE))</f>
        <v>#REF!</v>
      </c>
      <c r="N165" s="74" t="e">
        <f>IF(VLOOKUP($A165,'[1]2. Child Protection'!$B$8:$BG$226,'[1]2. Child Protection'!X$1,FALSE)=E165,"",VLOOKUP($A165,'[1]2. Child Protection'!$B$8:$BG$226,'[1]2. Child Protection'!X$1,FALSE)-E165)</f>
        <v>#VALUE!</v>
      </c>
      <c r="O165" s="74" t="e">
        <f>IF(VLOOKUP($A165,'[1]2. Child Protection'!$B$8:$BG$226,'[1]2. Child Protection'!Y$1,FALSE)=#REF!,"",VLOOKUP($A165,'[1]2. Child Protection'!$B$8:$BG$226,'[1]2. Child Protection'!Y$1,FALSE))</f>
        <v>#REF!</v>
      </c>
      <c r="P165" s="74" t="e">
        <f>IF(VLOOKUP($A165,'[1]2. Child Protection'!$B$8:$BG$226,'[1]2. Child Protection'!Z$1,FALSE)=F165,"",VLOOKUP($A165,'[1]2. Child Protection'!$B$8:$BG$226,'[1]2. Child Protection'!Z$1,FALSE)-F165)</f>
        <v>#VALUE!</v>
      </c>
      <c r="Q165" s="74" t="str">
        <f>IF(VLOOKUP($A165,'[1]2. Child Protection'!$B$8:$BG$226,'[1]2. Child Protection'!AA$1,FALSE)=G165,"",VLOOKUP($A165,'[1]2. Child Protection'!$B$8:$BG$226,'[1]2. Child Protection'!AA$1,FALSE))</f>
        <v>v</v>
      </c>
      <c r="R165" s="61" t="str">
        <f>IF(VLOOKUP($A165,'[1]2. Child Protection'!$B$8:$BG$226,'[1]2. Child Protection'!AB$1,FALSE)=H165,"",VLOOKUP($A165,'[1]2. Child Protection'!$B$8:$BG$226,'[1]2. Child Protection'!AB$1,FALSE))</f>
        <v>UNSD Population and Vital Statistics Report, January 2021, latest update on 4 Jan 2022</v>
      </c>
    </row>
    <row r="166" spans="1:18" x14ac:dyDescent="0.25">
      <c r="A166" s="61" t="s">
        <v>235</v>
      </c>
      <c r="B166" s="61" t="s">
        <v>488</v>
      </c>
      <c r="C166" s="74" t="s">
        <v>12</v>
      </c>
      <c r="D166" s="61" t="s">
        <v>12</v>
      </c>
      <c r="E166" s="69" t="s">
        <v>12</v>
      </c>
      <c r="F166" s="71" t="s">
        <v>12</v>
      </c>
      <c r="G166" s="72" t="s">
        <v>12</v>
      </c>
      <c r="H166" s="73" t="s">
        <v>12</v>
      </c>
      <c r="J166" s="61" t="e">
        <f>IF(VLOOKUP($A166,'[1]2. Child Protection'!$B$8:$BG$226,'[1]2. Child Protection'!T$1,FALSE)=C166,"",VLOOKUP($A166,'[1]2. Child Protection'!$B$8:$BG$226,'[1]2. Child Protection'!T$1,FALSE)-C166)</f>
        <v>#VALUE!</v>
      </c>
      <c r="K166" s="61" t="str">
        <f>IF(VLOOKUP($A166,'[1]2. Child Protection'!$B$8:$BG$226,'[1]2. Child Protection'!U$1,FALSE)=D166,"",VLOOKUP($A166,'[1]2. Child Protection'!$B$8:$BG$226,'[1]2. Child Protection'!U$1,FALSE))</f>
        <v/>
      </c>
      <c r="L166" s="74" t="e">
        <f>IF(VLOOKUP($A166,'[1]2. Child Protection'!$B$8:$BG$226,'[1]2. Child Protection'!V$1,FALSE)=#REF!,"",VLOOKUP($A166,'[1]2. Child Protection'!$B$8:$BG$226,'[1]2. Child Protection'!V$1,FALSE)-#REF!)</f>
        <v>#REF!</v>
      </c>
      <c r="M166" s="74" t="e">
        <f>IF(VLOOKUP($A166,'[1]2. Child Protection'!$B$8:$BG$226,'[1]2. Child Protection'!W$1,FALSE)=#REF!,"",VLOOKUP($A166,'[1]2. Child Protection'!$B$8:$BG$226,'[1]2. Child Protection'!W$1,FALSE))</f>
        <v>#REF!</v>
      </c>
      <c r="N166" s="74" t="e">
        <f>IF(VLOOKUP($A166,'[1]2. Child Protection'!$B$8:$BG$226,'[1]2. Child Protection'!X$1,FALSE)=E166,"",VLOOKUP($A166,'[1]2. Child Protection'!$B$8:$BG$226,'[1]2. Child Protection'!X$1,FALSE)-E166)</f>
        <v>#VALUE!</v>
      </c>
      <c r="O166" s="74" t="e">
        <f>IF(VLOOKUP($A166,'[1]2. Child Protection'!$B$8:$BG$226,'[1]2. Child Protection'!Y$1,FALSE)=#REF!,"",VLOOKUP($A166,'[1]2. Child Protection'!$B$8:$BG$226,'[1]2. Child Protection'!Y$1,FALSE))</f>
        <v>#REF!</v>
      </c>
      <c r="P166" s="74" t="e">
        <f>IF(VLOOKUP($A166,'[1]2. Child Protection'!$B$8:$BG$226,'[1]2. Child Protection'!Z$1,FALSE)=F166,"",VLOOKUP($A166,'[1]2. Child Protection'!$B$8:$BG$226,'[1]2. Child Protection'!Z$1,FALSE)-F166)</f>
        <v>#VALUE!</v>
      </c>
      <c r="Q166" s="74" t="str">
        <f>IF(VLOOKUP($A166,'[1]2. Child Protection'!$B$8:$BG$226,'[1]2. Child Protection'!AA$1,FALSE)=G166,"",VLOOKUP($A166,'[1]2. Child Protection'!$B$8:$BG$226,'[1]2. Child Protection'!AA$1,FALSE))</f>
        <v/>
      </c>
      <c r="R166" s="61" t="str">
        <f>IF(VLOOKUP($A166,'[1]2. Child Protection'!$B$8:$BG$226,'[1]2. Child Protection'!AB$1,FALSE)=H166,"",VLOOKUP($A166,'[1]2. Child Protection'!$B$8:$BG$226,'[1]2. Child Protection'!AB$1,FALSE))</f>
        <v>MICS 2019</v>
      </c>
    </row>
    <row r="167" spans="1:18" x14ac:dyDescent="0.25">
      <c r="A167" s="61" t="s">
        <v>236</v>
      </c>
      <c r="B167" s="61" t="s">
        <v>489</v>
      </c>
      <c r="C167" s="96" t="s">
        <v>12</v>
      </c>
      <c r="D167" s="61" t="s">
        <v>12</v>
      </c>
      <c r="E167" s="69" t="s">
        <v>12</v>
      </c>
      <c r="F167" s="71" t="s">
        <v>12</v>
      </c>
      <c r="G167" s="72" t="s">
        <v>12</v>
      </c>
      <c r="H167" s="73" t="s">
        <v>12</v>
      </c>
      <c r="J167" s="61" t="e">
        <f>IF(VLOOKUP($A167,'[1]2. Child Protection'!$B$8:$BG$226,'[1]2. Child Protection'!T$1,FALSE)=C167,"",VLOOKUP($A167,'[1]2. Child Protection'!$B$8:$BG$226,'[1]2. Child Protection'!T$1,FALSE)-C167)</f>
        <v>#VALUE!</v>
      </c>
      <c r="K167" s="61" t="str">
        <f>IF(VLOOKUP($A167,'[1]2. Child Protection'!$B$8:$BG$226,'[1]2. Child Protection'!U$1,FALSE)=D167,"",VLOOKUP($A167,'[1]2. Child Protection'!$B$8:$BG$226,'[1]2. Child Protection'!U$1,FALSE))</f>
        <v/>
      </c>
      <c r="L167" s="74" t="e">
        <f>IF(VLOOKUP($A167,'[1]2. Child Protection'!$B$8:$BG$226,'[1]2. Child Protection'!V$1,FALSE)=#REF!,"",VLOOKUP($A167,'[1]2. Child Protection'!$B$8:$BG$226,'[1]2. Child Protection'!V$1,FALSE)-#REF!)</f>
        <v>#REF!</v>
      </c>
      <c r="M167" s="74" t="e">
        <f>IF(VLOOKUP($A167,'[1]2. Child Protection'!$B$8:$BG$226,'[1]2. Child Protection'!W$1,FALSE)=#REF!,"",VLOOKUP($A167,'[1]2. Child Protection'!$B$8:$BG$226,'[1]2. Child Protection'!W$1,FALSE))</f>
        <v>#REF!</v>
      </c>
      <c r="N167" s="74" t="e">
        <f>IF(VLOOKUP($A167,'[1]2. Child Protection'!$B$8:$BG$226,'[1]2. Child Protection'!X$1,FALSE)=E167,"",VLOOKUP($A167,'[1]2. Child Protection'!$B$8:$BG$226,'[1]2. Child Protection'!X$1,FALSE)-E167)</f>
        <v>#VALUE!</v>
      </c>
      <c r="O167" s="74" t="e">
        <f>IF(VLOOKUP($A167,'[1]2. Child Protection'!$B$8:$BG$226,'[1]2. Child Protection'!Y$1,FALSE)=#REF!,"",VLOOKUP($A167,'[1]2. Child Protection'!$B$8:$BG$226,'[1]2. Child Protection'!Y$1,FALSE))</f>
        <v>#REF!</v>
      </c>
      <c r="P167" s="74" t="e">
        <f>IF(VLOOKUP($A167,'[1]2. Child Protection'!$B$8:$BG$226,'[1]2. Child Protection'!Z$1,FALSE)=F167,"",VLOOKUP($A167,'[1]2. Child Protection'!$B$8:$BG$226,'[1]2. Child Protection'!Z$1,FALSE)-F167)</f>
        <v>#VALUE!</v>
      </c>
      <c r="Q167" s="74" t="str">
        <f>IF(VLOOKUP($A167,'[1]2. Child Protection'!$B$8:$BG$226,'[1]2. Child Protection'!AA$1,FALSE)=G167,"",VLOOKUP($A167,'[1]2. Child Protection'!$B$8:$BG$226,'[1]2. Child Protection'!AA$1,FALSE))</f>
        <v>y</v>
      </c>
      <c r="R167" s="61" t="str">
        <f>IF(VLOOKUP($A167,'[1]2. Child Protection'!$B$8:$BG$226,'[1]2. Child Protection'!AB$1,FALSE)=H167,"",VLOOKUP($A167,'[1]2. Child Protection'!$B$8:$BG$226,'[1]2. Child Protection'!AB$1,FALSE))</f>
        <v>Household health survey 2018</v>
      </c>
    </row>
    <row r="168" spans="1:18" x14ac:dyDescent="0.25">
      <c r="A168" s="61" t="s">
        <v>239</v>
      </c>
      <c r="B168" s="61" t="s">
        <v>490</v>
      </c>
      <c r="C168" s="74">
        <v>113.6275711965407</v>
      </c>
      <c r="D168" s="61" t="s">
        <v>12</v>
      </c>
      <c r="E168" s="69">
        <v>2010</v>
      </c>
      <c r="F168" s="71" t="s">
        <v>545</v>
      </c>
      <c r="G168" s="72"/>
      <c r="H168" s="73" t="s">
        <v>652</v>
      </c>
      <c r="J168" s="61">
        <f>IF(VLOOKUP($A168,'[1]2. Child Protection'!$B$8:$BG$226,'[1]2. Child Protection'!T$1,FALSE)=C168,"",VLOOKUP($A168,'[1]2. Child Protection'!$B$8:$BG$226,'[1]2. Child Protection'!T$1,FALSE)-C168)</f>
        <v>-36.727571196540694</v>
      </c>
      <c r="K168" s="61" t="str">
        <f>IF(VLOOKUP($A168,'[1]2. Child Protection'!$B$8:$BG$226,'[1]2. Child Protection'!U$1,FALSE)=D168,"",VLOOKUP($A168,'[1]2. Child Protection'!$B$8:$BG$226,'[1]2. Child Protection'!U$1,FALSE))</f>
        <v/>
      </c>
      <c r="L168" s="74" t="e">
        <f>IF(VLOOKUP($A168,'[1]2. Child Protection'!$B$8:$BG$226,'[1]2. Child Protection'!V$1,FALSE)=#REF!,"",VLOOKUP($A168,'[1]2. Child Protection'!$B$8:$BG$226,'[1]2. Child Protection'!V$1,FALSE)-#REF!)</f>
        <v>#REF!</v>
      </c>
      <c r="M168" s="74" t="e">
        <f>IF(VLOOKUP($A168,'[1]2. Child Protection'!$B$8:$BG$226,'[1]2. Child Protection'!W$1,FALSE)=#REF!,"",VLOOKUP($A168,'[1]2. Child Protection'!$B$8:$BG$226,'[1]2. Child Protection'!W$1,FALSE))</f>
        <v>#REF!</v>
      </c>
      <c r="N168" s="74">
        <f>IF(VLOOKUP($A168,'[1]2. Child Protection'!$B$8:$BG$226,'[1]2. Child Protection'!X$1,FALSE)=E168,"",VLOOKUP($A168,'[1]2. Child Protection'!$B$8:$BG$226,'[1]2. Child Protection'!X$1,FALSE)-E168)</f>
        <v>-1929.7</v>
      </c>
      <c r="O168" s="74" t="e">
        <f>IF(VLOOKUP($A168,'[1]2. Child Protection'!$B$8:$BG$226,'[1]2. Child Protection'!Y$1,FALSE)=#REF!,"",VLOOKUP($A168,'[1]2. Child Protection'!$B$8:$BG$226,'[1]2. Child Protection'!Y$1,FALSE))</f>
        <v>#REF!</v>
      </c>
      <c r="P168" s="74" t="e">
        <f>IF(VLOOKUP($A168,'[1]2. Child Protection'!$B$8:$BG$226,'[1]2. Child Protection'!Z$1,FALSE)=F168,"",VLOOKUP($A168,'[1]2. Child Protection'!$B$8:$BG$226,'[1]2. Child Protection'!Z$1,FALSE)-F168)</f>
        <v>#VALUE!</v>
      </c>
      <c r="Q168" s="74" t="str">
        <f>IF(VLOOKUP($A168,'[1]2. Child Protection'!$B$8:$BG$226,'[1]2. Child Protection'!AA$1,FALSE)=G168,"",VLOOKUP($A168,'[1]2. Child Protection'!$B$8:$BG$226,'[1]2. Child Protection'!AA$1,FALSE))</f>
        <v/>
      </c>
      <c r="R168" s="61" t="str">
        <f>IF(VLOOKUP($A168,'[1]2. Child Protection'!$B$8:$BG$226,'[1]2. Child Protection'!AB$1,FALSE)=H168,"",VLOOKUP($A168,'[1]2. Child Protection'!$B$8:$BG$226,'[1]2. Child Protection'!AB$1,FALSE))</f>
        <v>Continuous DHS 2019</v>
      </c>
    </row>
    <row r="169" spans="1:18" x14ac:dyDescent="0.25">
      <c r="A169" s="61" t="s">
        <v>241</v>
      </c>
      <c r="B169" s="61" t="s">
        <v>491</v>
      </c>
      <c r="C169" s="74">
        <v>39.307055434473376</v>
      </c>
      <c r="D169" s="61" t="s">
        <v>12</v>
      </c>
      <c r="E169" s="69">
        <v>2020</v>
      </c>
      <c r="F169" s="71" t="s">
        <v>545</v>
      </c>
      <c r="G169" s="72"/>
      <c r="H169" s="73" t="s">
        <v>653</v>
      </c>
      <c r="J169" s="61">
        <f>IF(VLOOKUP($A169,'[1]2. Child Protection'!$B$8:$BG$226,'[1]2. Child Protection'!T$1,FALSE)=C169,"",VLOOKUP($A169,'[1]2. Child Protection'!$B$8:$BG$226,'[1]2. Child Protection'!T$1,FALSE)-C169)</f>
        <v>60.492944565526621</v>
      </c>
      <c r="K169" s="61" t="str">
        <f>IF(VLOOKUP($A169,'[1]2. Child Protection'!$B$8:$BG$226,'[1]2. Child Protection'!U$1,FALSE)=D169,"",VLOOKUP($A169,'[1]2. Child Protection'!$B$8:$BG$226,'[1]2. Child Protection'!U$1,FALSE))</f>
        <v/>
      </c>
      <c r="L169" s="74" t="e">
        <f>IF(VLOOKUP($A169,'[1]2. Child Protection'!$B$8:$BG$226,'[1]2. Child Protection'!V$1,FALSE)=#REF!,"",VLOOKUP($A169,'[1]2. Child Protection'!$B$8:$BG$226,'[1]2. Child Protection'!V$1,FALSE)-#REF!)</f>
        <v>#REF!</v>
      </c>
      <c r="M169" s="74" t="e">
        <f>IF(VLOOKUP($A169,'[1]2. Child Protection'!$B$8:$BG$226,'[1]2. Child Protection'!W$1,FALSE)=#REF!,"",VLOOKUP($A169,'[1]2. Child Protection'!$B$8:$BG$226,'[1]2. Child Protection'!W$1,FALSE))</f>
        <v>#REF!</v>
      </c>
      <c r="N169" s="74">
        <f>IF(VLOOKUP($A169,'[1]2. Child Protection'!$B$8:$BG$226,'[1]2. Child Protection'!X$1,FALSE)=E169,"",VLOOKUP($A169,'[1]2. Child Protection'!$B$8:$BG$226,'[1]2. Child Protection'!X$1,FALSE)-E169)</f>
        <v>-1920.2</v>
      </c>
      <c r="O169" s="74" t="e">
        <f>IF(VLOOKUP($A169,'[1]2. Child Protection'!$B$8:$BG$226,'[1]2. Child Protection'!Y$1,FALSE)=#REF!,"",VLOOKUP($A169,'[1]2. Child Protection'!$B$8:$BG$226,'[1]2. Child Protection'!Y$1,FALSE))</f>
        <v>#REF!</v>
      </c>
      <c r="P169" s="74" t="e">
        <f>IF(VLOOKUP($A169,'[1]2. Child Protection'!$B$8:$BG$226,'[1]2. Child Protection'!Z$1,FALSE)=F169,"",VLOOKUP($A169,'[1]2. Child Protection'!$B$8:$BG$226,'[1]2. Child Protection'!Z$1,FALSE)-F169)</f>
        <v>#VALUE!</v>
      </c>
      <c r="Q169" s="74" t="str">
        <f>IF(VLOOKUP($A169,'[1]2. Child Protection'!$B$8:$BG$226,'[1]2. Child Protection'!AA$1,FALSE)=G169,"",VLOOKUP($A169,'[1]2. Child Protection'!$B$8:$BG$226,'[1]2. Child Protection'!AA$1,FALSE))</f>
        <v/>
      </c>
      <c r="R169" s="61" t="str">
        <f>IF(VLOOKUP($A169,'[1]2. Child Protection'!$B$8:$BG$226,'[1]2. Child Protection'!AB$1,FALSE)=H169,"",VLOOKUP($A169,'[1]2. Child Protection'!$B$8:$BG$226,'[1]2. Child Protection'!AB$1,FALSE))</f>
        <v>MICS 2019</v>
      </c>
    </row>
    <row r="170" spans="1:18" x14ac:dyDescent="0.25">
      <c r="A170" s="61" t="s">
        <v>274</v>
      </c>
      <c r="B170" s="61" t="s">
        <v>492</v>
      </c>
      <c r="C170" s="96" t="s">
        <v>12</v>
      </c>
      <c r="D170" s="61" t="s">
        <v>12</v>
      </c>
      <c r="E170" s="69" t="s">
        <v>12</v>
      </c>
      <c r="F170" s="71" t="s">
        <v>12</v>
      </c>
      <c r="G170" s="72" t="s">
        <v>12</v>
      </c>
      <c r="H170" s="73" t="s">
        <v>12</v>
      </c>
      <c r="J170" s="61" t="e">
        <f>IF(VLOOKUP($A170,'[1]2. Child Protection'!$B$8:$BG$226,'[1]2. Child Protection'!T$1,FALSE)=C170,"",VLOOKUP($A170,'[1]2. Child Protection'!$B$8:$BG$226,'[1]2. Child Protection'!T$1,FALSE)-C170)</f>
        <v>#VALUE!</v>
      </c>
      <c r="K170" s="61" t="str">
        <f>IF(VLOOKUP($A170,'[1]2. Child Protection'!$B$8:$BG$226,'[1]2. Child Protection'!U$1,FALSE)=D170,"",VLOOKUP($A170,'[1]2. Child Protection'!$B$8:$BG$226,'[1]2. Child Protection'!U$1,FALSE))</f>
        <v/>
      </c>
      <c r="L170" s="74" t="e">
        <f>IF(VLOOKUP($A170,'[1]2. Child Protection'!$B$8:$BG$226,'[1]2. Child Protection'!V$1,FALSE)=#REF!,"",VLOOKUP($A170,'[1]2. Child Protection'!$B$8:$BG$226,'[1]2. Child Protection'!V$1,FALSE)-#REF!)</f>
        <v>#REF!</v>
      </c>
      <c r="M170" s="74" t="e">
        <f>IF(VLOOKUP($A170,'[1]2. Child Protection'!$B$8:$BG$226,'[1]2. Child Protection'!W$1,FALSE)=#REF!,"",VLOOKUP($A170,'[1]2. Child Protection'!$B$8:$BG$226,'[1]2. Child Protection'!W$1,FALSE))</f>
        <v>#REF!</v>
      </c>
      <c r="N170" s="74" t="e">
        <f>IF(VLOOKUP($A170,'[1]2. Child Protection'!$B$8:$BG$226,'[1]2. Child Protection'!X$1,FALSE)=E170,"",VLOOKUP($A170,'[1]2. Child Protection'!$B$8:$BG$226,'[1]2. Child Protection'!X$1,FALSE)-E170)</f>
        <v>#VALUE!</v>
      </c>
      <c r="O170" s="74" t="e">
        <f>IF(VLOOKUP($A170,'[1]2. Child Protection'!$B$8:$BG$226,'[1]2. Child Protection'!Y$1,FALSE)=#REF!,"",VLOOKUP($A170,'[1]2. Child Protection'!$B$8:$BG$226,'[1]2. Child Protection'!Y$1,FALSE))</f>
        <v>#REF!</v>
      </c>
      <c r="P170" s="74" t="e">
        <f>IF(VLOOKUP($A170,'[1]2. Child Protection'!$B$8:$BG$226,'[1]2. Child Protection'!Z$1,FALSE)=F170,"",VLOOKUP($A170,'[1]2. Child Protection'!$B$8:$BG$226,'[1]2. Child Protection'!Z$1,FALSE)-F170)</f>
        <v>#VALUE!</v>
      </c>
      <c r="Q170" s="74" t="str">
        <f>IF(VLOOKUP($A170,'[1]2. Child Protection'!$B$8:$BG$226,'[1]2. Child Protection'!AA$1,FALSE)=G170,"",VLOOKUP($A170,'[1]2. Child Protection'!$B$8:$BG$226,'[1]2. Child Protection'!AA$1,FALSE))</f>
        <v/>
      </c>
      <c r="R170" s="61" t="str">
        <f>IF(VLOOKUP($A170,'[1]2. Child Protection'!$B$8:$BG$226,'[1]2. Child Protection'!AB$1,FALSE)=H170,"",VLOOKUP($A170,'[1]2. Child Protection'!$B$8:$BG$226,'[1]2. Child Protection'!AB$1,FALSE))</f>
        <v/>
      </c>
    </row>
    <row r="171" spans="1:18" x14ac:dyDescent="0.25">
      <c r="A171" s="61" t="s">
        <v>242</v>
      </c>
      <c r="B171" s="61" t="s">
        <v>493</v>
      </c>
      <c r="C171" s="74">
        <v>58.569497131906068</v>
      </c>
      <c r="D171" s="61" t="s">
        <v>12</v>
      </c>
      <c r="E171" s="69">
        <v>2021</v>
      </c>
      <c r="F171" s="71" t="s">
        <v>545</v>
      </c>
      <c r="G171" s="72"/>
      <c r="H171" s="73" t="s">
        <v>654</v>
      </c>
      <c r="J171" s="61">
        <f>IF(VLOOKUP($A171,'[1]2. Child Protection'!$B$8:$BG$226,'[1]2. Child Protection'!T$1,FALSE)=C171,"",VLOOKUP($A171,'[1]2. Child Protection'!$B$8:$BG$226,'[1]2. Child Protection'!T$1,FALSE)-C171)</f>
        <v>34.230502868093929</v>
      </c>
      <c r="K171" s="61" t="str">
        <f>IF(VLOOKUP($A171,'[1]2. Child Protection'!$B$8:$BG$226,'[1]2. Child Protection'!U$1,FALSE)=D171,"",VLOOKUP($A171,'[1]2. Child Protection'!$B$8:$BG$226,'[1]2. Child Protection'!U$1,FALSE))</f>
        <v/>
      </c>
      <c r="L171" s="74" t="e">
        <f>IF(VLOOKUP($A171,'[1]2. Child Protection'!$B$8:$BG$226,'[1]2. Child Protection'!V$1,FALSE)=#REF!,"",VLOOKUP($A171,'[1]2. Child Protection'!$B$8:$BG$226,'[1]2. Child Protection'!V$1,FALSE)-#REF!)</f>
        <v>#REF!</v>
      </c>
      <c r="M171" s="74" t="e">
        <f>IF(VLOOKUP($A171,'[1]2. Child Protection'!$B$8:$BG$226,'[1]2. Child Protection'!W$1,FALSE)=#REF!,"",VLOOKUP($A171,'[1]2. Child Protection'!$B$8:$BG$226,'[1]2. Child Protection'!W$1,FALSE))</f>
        <v>#REF!</v>
      </c>
      <c r="N171" s="74">
        <f>IF(VLOOKUP($A171,'[1]2. Child Protection'!$B$8:$BG$226,'[1]2. Child Protection'!X$1,FALSE)=E171,"",VLOOKUP($A171,'[1]2. Child Protection'!$B$8:$BG$226,'[1]2. Child Protection'!X$1,FALSE)-E171)</f>
        <v>-1930.7</v>
      </c>
      <c r="O171" s="74" t="e">
        <f>IF(VLOOKUP($A171,'[1]2. Child Protection'!$B$8:$BG$226,'[1]2. Child Protection'!Y$1,FALSE)=#REF!,"",VLOOKUP($A171,'[1]2. Child Protection'!$B$8:$BG$226,'[1]2. Child Protection'!Y$1,FALSE))</f>
        <v>#REF!</v>
      </c>
      <c r="P171" s="74" t="e">
        <f>IF(VLOOKUP($A171,'[1]2. Child Protection'!$B$8:$BG$226,'[1]2. Child Protection'!Z$1,FALSE)=F171,"",VLOOKUP($A171,'[1]2. Child Protection'!$B$8:$BG$226,'[1]2. Child Protection'!Z$1,FALSE)-F171)</f>
        <v>#VALUE!</v>
      </c>
      <c r="Q171" s="74" t="str">
        <f>IF(VLOOKUP($A171,'[1]2. Child Protection'!$B$8:$BG$226,'[1]2. Child Protection'!AA$1,FALSE)=G171,"",VLOOKUP($A171,'[1]2. Child Protection'!$B$8:$BG$226,'[1]2. Child Protection'!AA$1,FALSE))</f>
        <v/>
      </c>
      <c r="R171" s="61" t="str">
        <f>IF(VLOOKUP($A171,'[1]2. Child Protection'!$B$8:$BG$226,'[1]2. Child Protection'!AB$1,FALSE)=H171,"",VLOOKUP($A171,'[1]2. Child Protection'!$B$8:$BG$226,'[1]2. Child Protection'!AB$1,FALSE))</f>
        <v>DHS 2019</v>
      </c>
    </row>
    <row r="172" spans="1:18" x14ac:dyDescent="0.25">
      <c r="A172" s="61" t="s">
        <v>244</v>
      </c>
      <c r="B172" s="61" t="s">
        <v>494</v>
      </c>
      <c r="C172" s="96" t="s">
        <v>12</v>
      </c>
      <c r="D172" s="61" t="s">
        <v>12</v>
      </c>
      <c r="E172" s="69" t="s">
        <v>12</v>
      </c>
      <c r="F172" s="71" t="s">
        <v>12</v>
      </c>
      <c r="G172" s="72" t="s">
        <v>12</v>
      </c>
      <c r="H172" s="73" t="s">
        <v>12</v>
      </c>
      <c r="J172" s="61" t="e">
        <f>IF(VLOOKUP($A172,'[1]2. Child Protection'!$B$8:$BG$226,'[1]2. Child Protection'!T$1,FALSE)=C172,"",VLOOKUP($A172,'[1]2. Child Protection'!$B$8:$BG$226,'[1]2. Child Protection'!T$1,FALSE)-C172)</f>
        <v>#VALUE!</v>
      </c>
      <c r="K172" s="61" t="str">
        <f>IF(VLOOKUP($A172,'[1]2. Child Protection'!$B$8:$BG$226,'[1]2. Child Protection'!U$1,FALSE)=D172,"",VLOOKUP($A172,'[1]2. Child Protection'!$B$8:$BG$226,'[1]2. Child Protection'!U$1,FALSE))</f>
        <v/>
      </c>
      <c r="L172" s="74" t="e">
        <f>IF(VLOOKUP($A172,'[1]2. Child Protection'!$B$8:$BG$226,'[1]2. Child Protection'!V$1,FALSE)=#REF!,"",VLOOKUP($A172,'[1]2. Child Protection'!$B$8:$BG$226,'[1]2. Child Protection'!V$1,FALSE)-#REF!)</f>
        <v>#REF!</v>
      </c>
      <c r="M172" s="74" t="e">
        <f>IF(VLOOKUP($A172,'[1]2. Child Protection'!$B$8:$BG$226,'[1]2. Child Protection'!W$1,FALSE)=#REF!,"",VLOOKUP($A172,'[1]2. Child Protection'!$B$8:$BG$226,'[1]2. Child Protection'!W$1,FALSE))</f>
        <v>#REF!</v>
      </c>
      <c r="N172" s="74" t="e">
        <f>IF(VLOOKUP($A172,'[1]2. Child Protection'!$B$8:$BG$226,'[1]2. Child Protection'!X$1,FALSE)=E172,"",VLOOKUP($A172,'[1]2. Child Protection'!$B$8:$BG$226,'[1]2. Child Protection'!X$1,FALSE)-E172)</f>
        <v>#VALUE!</v>
      </c>
      <c r="O172" s="74" t="e">
        <f>IF(VLOOKUP($A172,'[1]2. Child Protection'!$B$8:$BG$226,'[1]2. Child Protection'!Y$1,FALSE)=#REF!,"",VLOOKUP($A172,'[1]2. Child Protection'!$B$8:$BG$226,'[1]2. Child Protection'!Y$1,FALSE))</f>
        <v>#REF!</v>
      </c>
      <c r="P172" s="74" t="e">
        <f>IF(VLOOKUP($A172,'[1]2. Child Protection'!$B$8:$BG$226,'[1]2. Child Protection'!Z$1,FALSE)=F172,"",VLOOKUP($A172,'[1]2. Child Protection'!$B$8:$BG$226,'[1]2. Child Protection'!Z$1,FALSE)-F172)</f>
        <v>#VALUE!</v>
      </c>
      <c r="Q172" s="74" t="str">
        <f>IF(VLOOKUP($A172,'[1]2. Child Protection'!$B$8:$BG$226,'[1]2. Child Protection'!AA$1,FALSE)=G172,"",VLOOKUP($A172,'[1]2. Child Protection'!$B$8:$BG$226,'[1]2. Child Protection'!AA$1,FALSE))</f>
        <v/>
      </c>
      <c r="R172" s="61" t="str">
        <f>IF(VLOOKUP($A172,'[1]2. Child Protection'!$B$8:$BG$226,'[1]2. Child Protection'!AB$1,FALSE)=H172,"",VLOOKUP($A172,'[1]2. Child Protection'!$B$8:$BG$226,'[1]2. Child Protection'!AB$1,FALSE))</f>
        <v>Local birth registration, Immigration and Checkpoints Authority, 2020</v>
      </c>
    </row>
    <row r="173" spans="1:18" x14ac:dyDescent="0.25">
      <c r="A173" s="61" t="s">
        <v>246</v>
      </c>
      <c r="B173" s="61" t="s">
        <v>495</v>
      </c>
      <c r="C173" s="96"/>
      <c r="E173" s="69"/>
      <c r="F173" s="71"/>
      <c r="G173" s="72"/>
      <c r="H173" s="73"/>
      <c r="J173" s="61" t="e">
        <f>IF(VLOOKUP($A173,'[1]2. Child Protection'!$B$8:$BG$226,'[1]2. Child Protection'!T$1,FALSE)=C173,"",VLOOKUP($A173,'[1]2. Child Protection'!$B$8:$BG$226,'[1]2. Child Protection'!T$1,FALSE)-C173)</f>
        <v>#VALUE!</v>
      </c>
      <c r="K173" s="61" t="str">
        <f>IF(VLOOKUP($A173,'[1]2. Child Protection'!$B$8:$BG$226,'[1]2. Child Protection'!U$1,FALSE)=D173,"",VLOOKUP($A173,'[1]2. Child Protection'!$B$8:$BG$226,'[1]2. Child Protection'!U$1,FALSE))</f>
        <v/>
      </c>
      <c r="L173" s="74" t="e">
        <f>IF(VLOOKUP($A173,'[1]2. Child Protection'!$B$8:$BG$226,'[1]2. Child Protection'!V$1,FALSE)=#REF!,"",VLOOKUP($A173,'[1]2. Child Protection'!$B$8:$BG$226,'[1]2. Child Protection'!V$1,FALSE)-#REF!)</f>
        <v>#REF!</v>
      </c>
      <c r="M173" s="74" t="e">
        <f>IF(VLOOKUP($A173,'[1]2. Child Protection'!$B$8:$BG$226,'[1]2. Child Protection'!W$1,FALSE)=#REF!,"",VLOOKUP($A173,'[1]2. Child Protection'!$B$8:$BG$226,'[1]2. Child Protection'!W$1,FALSE))</f>
        <v>#REF!</v>
      </c>
      <c r="N173" s="74">
        <f>IF(VLOOKUP($A173,'[1]2. Child Protection'!$B$8:$BG$226,'[1]2. Child Protection'!X$1,FALSE)=E173,"",VLOOKUP($A173,'[1]2. Child Protection'!$B$8:$BG$226,'[1]2. Child Protection'!X$1,FALSE)-E173)</f>
        <v>100</v>
      </c>
      <c r="O173" s="74" t="e">
        <f>IF(VLOOKUP($A173,'[1]2. Child Protection'!$B$8:$BG$226,'[1]2. Child Protection'!Y$1,FALSE)=#REF!,"",VLOOKUP($A173,'[1]2. Child Protection'!$B$8:$BG$226,'[1]2. Child Protection'!Y$1,FALSE))</f>
        <v>#REF!</v>
      </c>
      <c r="P173" s="74">
        <f>IF(VLOOKUP($A173,'[1]2. Child Protection'!$B$8:$BG$226,'[1]2. Child Protection'!Z$1,FALSE)=F173,"",VLOOKUP($A173,'[1]2. Child Protection'!$B$8:$BG$226,'[1]2. Child Protection'!Z$1,FALSE)-F173)</f>
        <v>100</v>
      </c>
      <c r="Q173" s="74" t="str">
        <f>IF(VLOOKUP($A173,'[1]2. Child Protection'!$B$8:$BG$226,'[1]2. Child Protection'!AA$1,FALSE)=G173,"",VLOOKUP($A173,'[1]2. Child Protection'!$B$8:$BG$226,'[1]2. Child Protection'!AA$1,FALSE))</f>
        <v/>
      </c>
      <c r="R173" s="61" t="str">
        <f>IF(VLOOKUP($A173,'[1]2. Child Protection'!$B$8:$BG$226,'[1]2. Child Protection'!AB$1,FALSE)=H173,"",VLOOKUP($A173,'[1]2. Child Protection'!$B$8:$BG$226,'[1]2. Child Protection'!AB$1,FALSE))</f>
        <v>Vital statistics, Statistical Office of Slovak Republic 2020</v>
      </c>
    </row>
    <row r="174" spans="1:18" x14ac:dyDescent="0.25">
      <c r="A174" s="61" t="s">
        <v>248</v>
      </c>
      <c r="B174" s="61" t="s">
        <v>496</v>
      </c>
      <c r="C174" s="96"/>
      <c r="E174" s="69"/>
      <c r="F174" s="69"/>
      <c r="G174" s="70"/>
      <c r="H174" s="73"/>
      <c r="J174" s="61" t="e">
        <f>IF(VLOOKUP($A174,'[1]2. Child Protection'!$B$8:$BG$226,'[1]2. Child Protection'!T$1,FALSE)=C174,"",VLOOKUP($A174,'[1]2. Child Protection'!$B$8:$BG$226,'[1]2. Child Protection'!T$1,FALSE)-C174)</f>
        <v>#VALUE!</v>
      </c>
      <c r="K174" s="61" t="str">
        <f>IF(VLOOKUP($A174,'[1]2. Child Protection'!$B$8:$BG$226,'[1]2. Child Protection'!U$1,FALSE)=D174,"",VLOOKUP($A174,'[1]2. Child Protection'!$B$8:$BG$226,'[1]2. Child Protection'!U$1,FALSE))</f>
        <v/>
      </c>
      <c r="L174" s="74" t="e">
        <f>IF(VLOOKUP($A174,'[1]2. Child Protection'!$B$8:$BG$226,'[1]2. Child Protection'!V$1,FALSE)=#REF!,"",VLOOKUP($A174,'[1]2. Child Protection'!$B$8:$BG$226,'[1]2. Child Protection'!V$1,FALSE)-#REF!)</f>
        <v>#REF!</v>
      </c>
      <c r="M174" s="74" t="e">
        <f>IF(VLOOKUP($A174,'[1]2. Child Protection'!$B$8:$BG$226,'[1]2. Child Protection'!W$1,FALSE)=#REF!,"",VLOOKUP($A174,'[1]2. Child Protection'!$B$8:$BG$226,'[1]2. Child Protection'!W$1,FALSE))</f>
        <v>#REF!</v>
      </c>
      <c r="N174" s="74">
        <f>IF(VLOOKUP($A174,'[1]2. Child Protection'!$B$8:$BG$226,'[1]2. Child Protection'!X$1,FALSE)=E174,"",VLOOKUP($A174,'[1]2. Child Protection'!$B$8:$BG$226,'[1]2. Child Protection'!X$1,FALSE)-E174)</f>
        <v>100</v>
      </c>
      <c r="O174" s="74" t="e">
        <f>IF(VLOOKUP($A174,'[1]2. Child Protection'!$B$8:$BG$226,'[1]2. Child Protection'!Y$1,FALSE)=#REF!,"",VLOOKUP($A174,'[1]2. Child Protection'!$B$8:$BG$226,'[1]2. Child Protection'!Y$1,FALSE))</f>
        <v>#REF!</v>
      </c>
      <c r="P174" s="74">
        <f>IF(VLOOKUP($A174,'[1]2. Child Protection'!$B$8:$BG$226,'[1]2. Child Protection'!Z$1,FALSE)=F174,"",VLOOKUP($A174,'[1]2. Child Protection'!$B$8:$BG$226,'[1]2. Child Protection'!Z$1,FALSE)-F174)</f>
        <v>100</v>
      </c>
      <c r="Q174" s="74" t="str">
        <f>IF(VLOOKUP($A174,'[1]2. Child Protection'!$B$8:$BG$226,'[1]2. Child Protection'!AA$1,FALSE)=G174,"",VLOOKUP($A174,'[1]2. Child Protection'!$B$8:$BG$226,'[1]2. Child Protection'!AA$1,FALSE))</f>
        <v>v</v>
      </c>
      <c r="R174" s="61" t="str">
        <f>IF(VLOOKUP($A174,'[1]2. Child Protection'!$B$8:$BG$226,'[1]2. Child Protection'!AB$1,FALSE)=H174,"",VLOOKUP($A174,'[1]2. Child Protection'!$B$8:$BG$226,'[1]2. Child Protection'!AB$1,FALSE))</f>
        <v>UNSD Population and Vital Statistics Report, January 2021, latest update on 4 Jan 2022</v>
      </c>
    </row>
    <row r="175" spans="1:18" x14ac:dyDescent="0.25">
      <c r="A175" s="61" t="s">
        <v>249</v>
      </c>
      <c r="B175" s="61" t="s">
        <v>497</v>
      </c>
      <c r="C175" s="96" t="s">
        <v>12</v>
      </c>
      <c r="D175" s="61" t="s">
        <v>12</v>
      </c>
      <c r="E175" s="69" t="s">
        <v>12</v>
      </c>
      <c r="F175" s="71" t="s">
        <v>12</v>
      </c>
      <c r="G175" s="75" t="s">
        <v>12</v>
      </c>
      <c r="H175" s="73" t="s">
        <v>12</v>
      </c>
      <c r="J175" s="61" t="e">
        <f>IF(VLOOKUP($A175,'[1]2. Child Protection'!$B$8:$BG$226,'[1]2. Child Protection'!T$1,FALSE)=C175,"",VLOOKUP($A175,'[1]2. Child Protection'!$B$8:$BG$226,'[1]2. Child Protection'!T$1,FALSE)-C175)</f>
        <v>#VALUE!</v>
      </c>
      <c r="K175" s="61" t="str">
        <f>IF(VLOOKUP($A175,'[1]2. Child Protection'!$B$8:$BG$226,'[1]2. Child Protection'!U$1,FALSE)=D175,"",VLOOKUP($A175,'[1]2. Child Protection'!$B$8:$BG$226,'[1]2. Child Protection'!U$1,FALSE))</f>
        <v/>
      </c>
      <c r="L175" s="74" t="e">
        <f>IF(VLOOKUP($A175,'[1]2. Child Protection'!$B$8:$BG$226,'[1]2. Child Protection'!V$1,FALSE)=#REF!,"",VLOOKUP($A175,'[1]2. Child Protection'!$B$8:$BG$226,'[1]2. Child Protection'!V$1,FALSE)-#REF!)</f>
        <v>#REF!</v>
      </c>
      <c r="M175" s="74" t="e">
        <f>IF(VLOOKUP($A175,'[1]2. Child Protection'!$B$8:$BG$226,'[1]2. Child Protection'!W$1,FALSE)=#REF!,"",VLOOKUP($A175,'[1]2. Child Protection'!$B$8:$BG$226,'[1]2. Child Protection'!W$1,FALSE))</f>
        <v>#REF!</v>
      </c>
      <c r="N175" s="74" t="e">
        <f>IF(VLOOKUP($A175,'[1]2. Child Protection'!$B$8:$BG$226,'[1]2. Child Protection'!X$1,FALSE)=E175,"",VLOOKUP($A175,'[1]2. Child Protection'!$B$8:$BG$226,'[1]2. Child Protection'!X$1,FALSE)-E175)</f>
        <v>#VALUE!</v>
      </c>
      <c r="O175" s="74" t="e">
        <f>IF(VLOOKUP($A175,'[1]2. Child Protection'!$B$8:$BG$226,'[1]2. Child Protection'!Y$1,FALSE)=#REF!,"",VLOOKUP($A175,'[1]2. Child Protection'!$B$8:$BG$226,'[1]2. Child Protection'!Y$1,FALSE))</f>
        <v>#REF!</v>
      </c>
      <c r="P175" s="74" t="e">
        <f>IF(VLOOKUP($A175,'[1]2. Child Protection'!$B$8:$BG$226,'[1]2. Child Protection'!Z$1,FALSE)=F175,"",VLOOKUP($A175,'[1]2. Child Protection'!$B$8:$BG$226,'[1]2. Child Protection'!Z$1,FALSE)-F175)</f>
        <v>#VALUE!</v>
      </c>
      <c r="Q175" s="74" t="str">
        <f>IF(VLOOKUP($A175,'[1]2. Child Protection'!$B$8:$BG$226,'[1]2. Child Protection'!AA$1,FALSE)=G175,"",VLOOKUP($A175,'[1]2. Child Protection'!$B$8:$BG$226,'[1]2. Child Protection'!AA$1,FALSE))</f>
        <v/>
      </c>
      <c r="R175" s="61" t="str">
        <f>IF(VLOOKUP($A175,'[1]2. Child Protection'!$B$8:$BG$226,'[1]2. Child Protection'!AB$1,FALSE)=H175,"",VLOOKUP($A175,'[1]2. Child Protection'!$B$8:$BG$226,'[1]2. Child Protection'!AB$1,FALSE))</f>
        <v>DHS 2015</v>
      </c>
    </row>
    <row r="176" spans="1:18" x14ac:dyDescent="0.25">
      <c r="A176" s="61" t="s">
        <v>250</v>
      </c>
      <c r="B176" s="61" t="s">
        <v>498</v>
      </c>
      <c r="C176" s="96" t="s">
        <v>12</v>
      </c>
      <c r="D176" s="61" t="s">
        <v>12</v>
      </c>
      <c r="E176" s="69" t="s">
        <v>12</v>
      </c>
      <c r="F176" s="71" t="s">
        <v>12</v>
      </c>
      <c r="G176" s="72" t="s">
        <v>12</v>
      </c>
      <c r="H176" s="73" t="s">
        <v>12</v>
      </c>
      <c r="J176" s="61" t="e">
        <f>IF(VLOOKUP($A176,'[1]2. Child Protection'!$B$8:$BG$226,'[1]2. Child Protection'!T$1,FALSE)=C176,"",VLOOKUP($A176,'[1]2. Child Protection'!$B$8:$BG$226,'[1]2. Child Protection'!T$1,FALSE)-C176)</f>
        <v>#VALUE!</v>
      </c>
      <c r="K176" s="61" t="str">
        <f>IF(VLOOKUP($A176,'[1]2. Child Protection'!$B$8:$BG$226,'[1]2. Child Protection'!U$1,FALSE)=D176,"",VLOOKUP($A176,'[1]2. Child Protection'!$B$8:$BG$226,'[1]2. Child Protection'!U$1,FALSE))</f>
        <v/>
      </c>
      <c r="L176" s="74" t="e">
        <f>IF(VLOOKUP($A176,'[1]2. Child Protection'!$B$8:$BG$226,'[1]2. Child Protection'!V$1,FALSE)=#REF!,"",VLOOKUP($A176,'[1]2. Child Protection'!$B$8:$BG$226,'[1]2. Child Protection'!V$1,FALSE)-#REF!)</f>
        <v>#REF!</v>
      </c>
      <c r="M176" s="74" t="e">
        <f>IF(VLOOKUP($A176,'[1]2. Child Protection'!$B$8:$BG$226,'[1]2. Child Protection'!W$1,FALSE)=#REF!,"",VLOOKUP($A176,'[1]2. Child Protection'!$B$8:$BG$226,'[1]2. Child Protection'!W$1,FALSE))</f>
        <v>#REF!</v>
      </c>
      <c r="N176" s="74" t="e">
        <f>IF(VLOOKUP($A176,'[1]2. Child Protection'!$B$8:$BG$226,'[1]2. Child Protection'!X$1,FALSE)=E176,"",VLOOKUP($A176,'[1]2. Child Protection'!$B$8:$BG$226,'[1]2. Child Protection'!X$1,FALSE)-E176)</f>
        <v>#VALUE!</v>
      </c>
      <c r="O176" s="74" t="e">
        <f>IF(VLOOKUP($A176,'[1]2. Child Protection'!$B$8:$BG$226,'[1]2. Child Protection'!Y$1,FALSE)=#REF!,"",VLOOKUP($A176,'[1]2. Child Protection'!$B$8:$BG$226,'[1]2. Child Protection'!Y$1,FALSE))</f>
        <v>#REF!</v>
      </c>
      <c r="P176" s="74" t="e">
        <f>IF(VLOOKUP($A176,'[1]2. Child Protection'!$B$8:$BG$226,'[1]2. Child Protection'!Z$1,FALSE)=F176,"",VLOOKUP($A176,'[1]2. Child Protection'!$B$8:$BG$226,'[1]2. Child Protection'!Z$1,FALSE)-F176)</f>
        <v>#VALUE!</v>
      </c>
      <c r="Q176" s="74" t="str">
        <f>IF(VLOOKUP($A176,'[1]2. Child Protection'!$B$8:$BG$226,'[1]2. Child Protection'!AA$1,FALSE)=G176,"",VLOOKUP($A176,'[1]2. Child Protection'!$B$8:$BG$226,'[1]2. Child Protection'!AA$1,FALSE))</f>
        <v>y</v>
      </c>
      <c r="R176" s="61" t="str">
        <f>IF(VLOOKUP($A176,'[1]2. Child Protection'!$B$8:$BG$226,'[1]2. Child Protection'!AB$1,FALSE)=H176,"",VLOOKUP($A176,'[1]2. Child Protection'!$B$8:$BG$226,'[1]2. Child Protection'!AB$1,FALSE))</f>
        <v>SDHS 2020</v>
      </c>
    </row>
    <row r="177" spans="1:18" x14ac:dyDescent="0.25">
      <c r="A177" s="61" t="s">
        <v>252</v>
      </c>
      <c r="B177" s="61" t="s">
        <v>499</v>
      </c>
      <c r="C177" s="96">
        <v>71.694333430809607</v>
      </c>
      <c r="D177" s="61" t="s">
        <v>12</v>
      </c>
      <c r="E177" s="69">
        <v>2011</v>
      </c>
      <c r="F177" s="71" t="s">
        <v>545</v>
      </c>
      <c r="G177" s="72"/>
      <c r="H177" s="73" t="s">
        <v>655</v>
      </c>
      <c r="J177" s="61" t="e">
        <f>IF(VLOOKUP($A177,'[1]2. Child Protection'!$B$8:$BG$226,'[1]2. Child Protection'!T$1,FALSE)=C177,"",VLOOKUP($A177,'[1]2. Child Protection'!$B$8:$BG$226,'[1]2. Child Protection'!T$1,FALSE)-C177)</f>
        <v>#VALUE!</v>
      </c>
      <c r="K177" s="61" t="str">
        <f>IF(VLOOKUP($A177,'[1]2. Child Protection'!$B$8:$BG$226,'[1]2. Child Protection'!U$1,FALSE)=D177,"",VLOOKUP($A177,'[1]2. Child Protection'!$B$8:$BG$226,'[1]2. Child Protection'!U$1,FALSE))</f>
        <v/>
      </c>
      <c r="L177" s="74" t="e">
        <f>IF(VLOOKUP($A177,'[1]2. Child Protection'!$B$8:$BG$226,'[1]2. Child Protection'!V$1,FALSE)=#REF!,"",VLOOKUP($A177,'[1]2. Child Protection'!$B$8:$BG$226,'[1]2. Child Protection'!V$1,FALSE)-#REF!)</f>
        <v>#REF!</v>
      </c>
      <c r="M177" s="74" t="e">
        <f>IF(VLOOKUP($A177,'[1]2. Child Protection'!$B$8:$BG$226,'[1]2. Child Protection'!W$1,FALSE)=#REF!,"",VLOOKUP($A177,'[1]2. Child Protection'!$B$8:$BG$226,'[1]2. Child Protection'!W$1,FALSE))</f>
        <v>#REF!</v>
      </c>
      <c r="N177" s="74" t="e">
        <f>IF(VLOOKUP($A177,'[1]2. Child Protection'!$B$8:$BG$226,'[1]2. Child Protection'!X$1,FALSE)=E177,"",VLOOKUP($A177,'[1]2. Child Protection'!$B$8:$BG$226,'[1]2. Child Protection'!X$1,FALSE)-E177)</f>
        <v>#VALUE!</v>
      </c>
      <c r="O177" s="74" t="e">
        <f>IF(VLOOKUP($A177,'[1]2. Child Protection'!$B$8:$BG$226,'[1]2. Child Protection'!Y$1,FALSE)=#REF!,"",VLOOKUP($A177,'[1]2. Child Protection'!$B$8:$BG$226,'[1]2. Child Protection'!Y$1,FALSE))</f>
        <v>#REF!</v>
      </c>
      <c r="P177" s="74" t="e">
        <f>IF(VLOOKUP($A177,'[1]2. Child Protection'!$B$8:$BG$226,'[1]2. Child Protection'!Z$1,FALSE)=F177,"",VLOOKUP($A177,'[1]2. Child Protection'!$B$8:$BG$226,'[1]2. Child Protection'!Z$1,FALSE)-F177)</f>
        <v>#VALUE!</v>
      </c>
      <c r="Q177" s="74" t="str">
        <f>IF(VLOOKUP($A177,'[1]2. Child Protection'!$B$8:$BG$226,'[1]2. Child Protection'!AA$1,FALSE)=G177,"",VLOOKUP($A177,'[1]2. Child Protection'!$B$8:$BG$226,'[1]2. Child Protection'!AA$1,FALSE))</f>
        <v/>
      </c>
      <c r="R177" s="61" t="str">
        <f>IF(VLOOKUP($A177,'[1]2. Child Protection'!$B$8:$BG$226,'[1]2. Child Protection'!AB$1,FALSE)=H177,"",VLOOKUP($A177,'[1]2. Child Protection'!$B$8:$BG$226,'[1]2. Child Protection'!AB$1,FALSE))</f>
        <v>Recorded live births 2017</v>
      </c>
    </row>
    <row r="178" spans="1:18" x14ac:dyDescent="0.25">
      <c r="A178" s="61" t="s">
        <v>255</v>
      </c>
      <c r="B178" s="61" t="s">
        <v>500</v>
      </c>
      <c r="C178" s="74" t="s">
        <v>12</v>
      </c>
      <c r="D178" s="61" t="s">
        <v>12</v>
      </c>
      <c r="E178" s="69" t="s">
        <v>12</v>
      </c>
      <c r="F178" s="71" t="s">
        <v>12</v>
      </c>
      <c r="G178" s="72" t="s">
        <v>12</v>
      </c>
      <c r="H178" s="73" t="s">
        <v>12</v>
      </c>
      <c r="J178" s="61" t="e">
        <f>IF(VLOOKUP($A178,'[1]2. Child Protection'!$B$8:$BG$226,'[1]2. Child Protection'!T$1,FALSE)=C178,"",VLOOKUP($A178,'[1]2. Child Protection'!$B$8:$BG$226,'[1]2. Child Protection'!T$1,FALSE)-C178)</f>
        <v>#VALUE!</v>
      </c>
      <c r="K178" s="61" t="str">
        <f>IF(VLOOKUP($A178,'[1]2. Child Protection'!$B$8:$BG$226,'[1]2. Child Protection'!U$1,FALSE)=D178,"",VLOOKUP($A178,'[1]2. Child Protection'!$B$8:$BG$226,'[1]2. Child Protection'!U$1,FALSE))</f>
        <v>x</v>
      </c>
      <c r="L178" s="74" t="e">
        <f>IF(VLOOKUP($A178,'[1]2. Child Protection'!$B$8:$BG$226,'[1]2. Child Protection'!V$1,FALSE)=#REF!,"",VLOOKUP($A178,'[1]2. Child Protection'!$B$8:$BG$226,'[1]2. Child Protection'!V$1,FALSE)-#REF!)</f>
        <v>#REF!</v>
      </c>
      <c r="M178" s="74" t="e">
        <f>IF(VLOOKUP($A178,'[1]2. Child Protection'!$B$8:$BG$226,'[1]2. Child Protection'!W$1,FALSE)=#REF!,"",VLOOKUP($A178,'[1]2. Child Protection'!$B$8:$BG$226,'[1]2. Child Protection'!W$1,FALSE))</f>
        <v>#REF!</v>
      </c>
      <c r="N178" s="74" t="e">
        <f>IF(VLOOKUP($A178,'[1]2. Child Protection'!$B$8:$BG$226,'[1]2. Child Protection'!X$1,FALSE)=E178,"",VLOOKUP($A178,'[1]2. Child Protection'!$B$8:$BG$226,'[1]2. Child Protection'!X$1,FALSE)-E178)</f>
        <v>#VALUE!</v>
      </c>
      <c r="O178" s="74" t="e">
        <f>IF(VLOOKUP($A178,'[1]2. Child Protection'!$B$8:$BG$226,'[1]2. Child Protection'!Y$1,FALSE)=#REF!,"",VLOOKUP($A178,'[1]2. Child Protection'!$B$8:$BG$226,'[1]2. Child Protection'!Y$1,FALSE))</f>
        <v>#REF!</v>
      </c>
      <c r="P178" s="74" t="e">
        <f>IF(VLOOKUP($A178,'[1]2. Child Protection'!$B$8:$BG$226,'[1]2. Child Protection'!Z$1,FALSE)=F178,"",VLOOKUP($A178,'[1]2. Child Protection'!$B$8:$BG$226,'[1]2. Child Protection'!Z$1,FALSE)-F178)</f>
        <v>#VALUE!</v>
      </c>
      <c r="Q178" s="74" t="str">
        <f>IF(VLOOKUP($A178,'[1]2. Child Protection'!$B$8:$BG$226,'[1]2. Child Protection'!AA$1,FALSE)=G178,"",VLOOKUP($A178,'[1]2. Child Protection'!$B$8:$BG$226,'[1]2. Child Protection'!AA$1,FALSE))</f>
        <v>x</v>
      </c>
      <c r="R178" s="61" t="str">
        <f>IF(VLOOKUP($A178,'[1]2. Child Protection'!$B$8:$BG$226,'[1]2. Child Protection'!AB$1,FALSE)=H178,"",VLOOKUP($A178,'[1]2. Child Protection'!$B$8:$BG$226,'[1]2. Child Protection'!AB$1,FALSE))</f>
        <v>SHHS-2 2010</v>
      </c>
    </row>
    <row r="179" spans="1:18" x14ac:dyDescent="0.25">
      <c r="A179" s="61" t="s">
        <v>257</v>
      </c>
      <c r="B179" s="61" t="s">
        <v>501</v>
      </c>
      <c r="C179" s="96"/>
      <c r="E179" s="69"/>
      <c r="F179" s="69"/>
      <c r="G179" s="70"/>
      <c r="H179" s="73"/>
      <c r="J179" s="61" t="e">
        <f>IF(VLOOKUP($A179,'[1]2. Child Protection'!$B$8:$BG$226,'[1]2. Child Protection'!T$1,FALSE)=C179,"",VLOOKUP($A179,'[1]2. Child Protection'!$B$8:$BG$226,'[1]2. Child Protection'!T$1,FALSE)-C179)</f>
        <v>#VALUE!</v>
      </c>
      <c r="K179" s="61" t="str">
        <f>IF(VLOOKUP($A179,'[1]2. Child Protection'!$B$8:$BG$226,'[1]2. Child Protection'!U$1,FALSE)=D179,"",VLOOKUP($A179,'[1]2. Child Protection'!$B$8:$BG$226,'[1]2. Child Protection'!U$1,FALSE))</f>
        <v/>
      </c>
      <c r="L179" s="74" t="e">
        <f>IF(VLOOKUP($A179,'[1]2. Child Protection'!$B$8:$BG$226,'[1]2. Child Protection'!V$1,FALSE)=#REF!,"",VLOOKUP($A179,'[1]2. Child Protection'!$B$8:$BG$226,'[1]2. Child Protection'!V$1,FALSE)-#REF!)</f>
        <v>#REF!</v>
      </c>
      <c r="M179" s="74" t="e">
        <f>IF(VLOOKUP($A179,'[1]2. Child Protection'!$B$8:$BG$226,'[1]2. Child Protection'!W$1,FALSE)=#REF!,"",VLOOKUP($A179,'[1]2. Child Protection'!$B$8:$BG$226,'[1]2. Child Protection'!W$1,FALSE))</f>
        <v>#REF!</v>
      </c>
      <c r="N179" s="74">
        <f>IF(VLOOKUP($A179,'[1]2. Child Protection'!$B$8:$BG$226,'[1]2. Child Protection'!X$1,FALSE)=E179,"",VLOOKUP($A179,'[1]2. Child Protection'!$B$8:$BG$226,'[1]2. Child Protection'!X$1,FALSE)-E179)</f>
        <v>100</v>
      </c>
      <c r="O179" s="74" t="e">
        <f>IF(VLOOKUP($A179,'[1]2. Child Protection'!$B$8:$BG$226,'[1]2. Child Protection'!Y$1,FALSE)=#REF!,"",VLOOKUP($A179,'[1]2. Child Protection'!$B$8:$BG$226,'[1]2. Child Protection'!Y$1,FALSE))</f>
        <v>#REF!</v>
      </c>
      <c r="P179" s="74">
        <f>IF(VLOOKUP($A179,'[1]2. Child Protection'!$B$8:$BG$226,'[1]2. Child Protection'!Z$1,FALSE)=F179,"",VLOOKUP($A179,'[1]2. Child Protection'!$B$8:$BG$226,'[1]2. Child Protection'!Z$1,FALSE)-F179)</f>
        <v>100</v>
      </c>
      <c r="Q179" s="74" t="str">
        <f>IF(VLOOKUP($A179,'[1]2. Child Protection'!$B$8:$BG$226,'[1]2. Child Protection'!AA$1,FALSE)=G179,"",VLOOKUP($A179,'[1]2. Child Protection'!$B$8:$BG$226,'[1]2. Child Protection'!AA$1,FALSE))</f>
        <v>v</v>
      </c>
      <c r="R179" s="61" t="str">
        <f>IF(VLOOKUP($A179,'[1]2. Child Protection'!$B$8:$BG$226,'[1]2. Child Protection'!AB$1,FALSE)=H179,"",VLOOKUP($A179,'[1]2. Child Protection'!$B$8:$BG$226,'[1]2. Child Protection'!AB$1,FALSE))</f>
        <v>UNSD Population and Vital Statistics Report, January 2021, latest update on 4 Jan 2022</v>
      </c>
    </row>
    <row r="180" spans="1:18" x14ac:dyDescent="0.25">
      <c r="A180" s="61" t="s">
        <v>258</v>
      </c>
      <c r="B180" s="61" t="s">
        <v>502</v>
      </c>
      <c r="C180" s="96">
        <v>165.2066571267712</v>
      </c>
      <c r="D180" s="61" t="s">
        <v>12</v>
      </c>
      <c r="E180" s="69">
        <v>2019</v>
      </c>
      <c r="F180" s="71" t="s">
        <v>545</v>
      </c>
      <c r="G180" s="72"/>
      <c r="H180" s="73" t="s">
        <v>656</v>
      </c>
      <c r="J180" s="61" t="e">
        <f>IF(VLOOKUP($A180,'[1]2. Child Protection'!$B$8:$BG$226,'[1]2. Child Protection'!T$1,FALSE)=C180,"",VLOOKUP($A180,'[1]2. Child Protection'!$B$8:$BG$226,'[1]2. Child Protection'!T$1,FALSE)-C180)</f>
        <v>#VALUE!</v>
      </c>
      <c r="K180" s="61" t="str">
        <f>IF(VLOOKUP($A180,'[1]2. Child Protection'!$B$8:$BG$226,'[1]2. Child Protection'!U$1,FALSE)=D180,"",VLOOKUP($A180,'[1]2. Child Protection'!$B$8:$BG$226,'[1]2. Child Protection'!U$1,FALSE))</f>
        <v/>
      </c>
      <c r="L180" s="74" t="e">
        <f>IF(VLOOKUP($A180,'[1]2. Child Protection'!$B$8:$BG$226,'[1]2. Child Protection'!V$1,FALSE)=#REF!,"",VLOOKUP($A180,'[1]2. Child Protection'!$B$8:$BG$226,'[1]2. Child Protection'!V$1,FALSE)-#REF!)</f>
        <v>#REF!</v>
      </c>
      <c r="M180" s="74" t="e">
        <f>IF(VLOOKUP($A180,'[1]2. Child Protection'!$B$8:$BG$226,'[1]2. Child Protection'!W$1,FALSE)=#REF!,"",VLOOKUP($A180,'[1]2. Child Protection'!$B$8:$BG$226,'[1]2. Child Protection'!W$1,FALSE))</f>
        <v>#REF!</v>
      </c>
      <c r="N180" s="74">
        <f>IF(VLOOKUP($A180,'[1]2. Child Protection'!$B$8:$BG$226,'[1]2. Child Protection'!X$1,FALSE)=E180,"",VLOOKUP($A180,'[1]2. Child Protection'!$B$8:$BG$226,'[1]2. Child Protection'!X$1,FALSE)-E180)</f>
        <v>-1921.6</v>
      </c>
      <c r="O180" s="74" t="e">
        <f>IF(VLOOKUP($A180,'[1]2. Child Protection'!$B$8:$BG$226,'[1]2. Child Protection'!Y$1,FALSE)=#REF!,"",VLOOKUP($A180,'[1]2. Child Protection'!$B$8:$BG$226,'[1]2. Child Protection'!Y$1,FALSE))</f>
        <v>#REF!</v>
      </c>
      <c r="P180" s="74" t="e">
        <f>IF(VLOOKUP($A180,'[1]2. Child Protection'!$B$8:$BG$226,'[1]2. Child Protection'!Z$1,FALSE)=F180,"",VLOOKUP($A180,'[1]2. Child Protection'!$B$8:$BG$226,'[1]2. Child Protection'!Z$1,FALSE)-F180)</f>
        <v>#VALUE!</v>
      </c>
      <c r="Q180" s="74" t="str">
        <f>IF(VLOOKUP($A180,'[1]2. Child Protection'!$B$8:$BG$226,'[1]2. Child Protection'!AA$1,FALSE)=G180,"",VLOOKUP($A180,'[1]2. Child Protection'!$B$8:$BG$226,'[1]2. Child Protection'!AA$1,FALSE))</f>
        <v>x</v>
      </c>
      <c r="R180" s="61" t="str">
        <f>IF(VLOOKUP($A180,'[1]2. Child Protection'!$B$8:$BG$226,'[1]2. Child Protection'!AB$1,FALSE)=H180,"",VLOOKUP($A180,'[1]2. Child Protection'!$B$8:$BG$226,'[1]2. Child Protection'!AB$1,FALSE))</f>
        <v>DHS 2006-07</v>
      </c>
    </row>
    <row r="181" spans="1:18" x14ac:dyDescent="0.25">
      <c r="A181" s="61" t="s">
        <v>260</v>
      </c>
      <c r="B181" s="61" t="s">
        <v>503</v>
      </c>
      <c r="C181" s="74">
        <v>163.39043903652097</v>
      </c>
      <c r="D181" s="61" t="s">
        <v>12</v>
      </c>
      <c r="E181" s="69">
        <v>2012</v>
      </c>
      <c r="F181" s="71" t="s">
        <v>545</v>
      </c>
      <c r="G181" s="72"/>
      <c r="H181" s="73" t="s">
        <v>657</v>
      </c>
      <c r="J181" s="61">
        <f>IF(VLOOKUP($A181,'[1]2. Child Protection'!$B$8:$BG$226,'[1]2. Child Protection'!T$1,FALSE)=C181,"",VLOOKUP($A181,'[1]2. Child Protection'!$B$8:$BG$226,'[1]2. Child Protection'!T$1,FALSE)-C181)</f>
        <v>-66.390439036520974</v>
      </c>
      <c r="K181" s="61" t="str">
        <f>IF(VLOOKUP($A181,'[1]2. Child Protection'!$B$8:$BG$226,'[1]2. Child Protection'!U$1,FALSE)=D181,"",VLOOKUP($A181,'[1]2. Child Protection'!$B$8:$BG$226,'[1]2. Child Protection'!U$1,FALSE))</f>
        <v/>
      </c>
      <c r="L181" s="74" t="e">
        <f>IF(VLOOKUP($A181,'[1]2. Child Protection'!$B$8:$BG$226,'[1]2. Child Protection'!V$1,FALSE)=#REF!,"",VLOOKUP($A181,'[1]2. Child Protection'!$B$8:$BG$226,'[1]2. Child Protection'!V$1,FALSE)-#REF!)</f>
        <v>#REF!</v>
      </c>
      <c r="M181" s="74" t="e">
        <f>IF(VLOOKUP($A181,'[1]2. Child Protection'!$B$8:$BG$226,'[1]2. Child Protection'!W$1,FALSE)=#REF!,"",VLOOKUP($A181,'[1]2. Child Protection'!$B$8:$BG$226,'[1]2. Child Protection'!W$1,FALSE))</f>
        <v>#REF!</v>
      </c>
      <c r="N181" s="74">
        <f>IF(VLOOKUP($A181,'[1]2. Child Protection'!$B$8:$BG$226,'[1]2. Child Protection'!X$1,FALSE)=E181,"",VLOOKUP($A181,'[1]2. Child Protection'!$B$8:$BG$226,'[1]2. Child Protection'!X$1,FALSE)-E181)</f>
        <v>-1912.6</v>
      </c>
      <c r="O181" s="74" t="e">
        <f>IF(VLOOKUP($A181,'[1]2. Child Protection'!$B$8:$BG$226,'[1]2. Child Protection'!Y$1,FALSE)=#REF!,"",VLOOKUP($A181,'[1]2. Child Protection'!$B$8:$BG$226,'[1]2. Child Protection'!Y$1,FALSE))</f>
        <v>#REF!</v>
      </c>
      <c r="P181" s="74" t="e">
        <f>IF(VLOOKUP($A181,'[1]2. Child Protection'!$B$8:$BG$226,'[1]2. Child Protection'!Z$1,FALSE)=F181,"",VLOOKUP($A181,'[1]2. Child Protection'!$B$8:$BG$226,'[1]2. Child Protection'!Z$1,FALSE)-F181)</f>
        <v>#VALUE!</v>
      </c>
      <c r="Q181" s="74" t="str">
        <f>IF(VLOOKUP($A181,'[1]2. Child Protection'!$B$8:$BG$226,'[1]2. Child Protection'!AA$1,FALSE)=G181,"",VLOOKUP($A181,'[1]2. Child Protection'!$B$8:$BG$226,'[1]2. Child Protection'!AA$1,FALSE))</f>
        <v/>
      </c>
      <c r="R181" s="61" t="str">
        <f>IF(VLOOKUP($A181,'[1]2. Child Protection'!$B$8:$BG$226,'[1]2. Child Protection'!AB$1,FALSE)=H181,"",VLOOKUP($A181,'[1]2. Child Protection'!$B$8:$BG$226,'[1]2. Child Protection'!AB$1,FALSE))</f>
        <v>MICS 2019-20</v>
      </c>
    </row>
    <row r="182" spans="1:18" x14ac:dyDescent="0.25">
      <c r="A182" s="61" t="s">
        <v>262</v>
      </c>
      <c r="B182" s="61" t="s">
        <v>504</v>
      </c>
      <c r="C182" s="74">
        <v>3.2316070275931477</v>
      </c>
      <c r="D182" s="61" t="s">
        <v>12</v>
      </c>
      <c r="E182" s="69">
        <v>2012</v>
      </c>
      <c r="F182" s="71" t="s">
        <v>545</v>
      </c>
      <c r="G182" s="72"/>
      <c r="H182" s="73" t="s">
        <v>608</v>
      </c>
      <c r="J182" s="61">
        <f>IF(VLOOKUP($A182,'[1]2. Child Protection'!$B$8:$BG$226,'[1]2. Child Protection'!T$1,FALSE)=C182,"",VLOOKUP($A182,'[1]2. Child Protection'!$B$8:$BG$226,'[1]2. Child Protection'!T$1,FALSE)-C182)</f>
        <v>58.768392972406851</v>
      </c>
      <c r="K182" s="61" t="str">
        <f>IF(VLOOKUP($A182,'[1]2. Child Protection'!$B$8:$BG$226,'[1]2. Child Protection'!U$1,FALSE)=D182,"",VLOOKUP($A182,'[1]2. Child Protection'!$B$8:$BG$226,'[1]2. Child Protection'!U$1,FALSE))</f>
        <v/>
      </c>
      <c r="L182" s="74" t="e">
        <f>IF(VLOOKUP($A182,'[1]2. Child Protection'!$B$8:$BG$226,'[1]2. Child Protection'!V$1,FALSE)=#REF!,"",VLOOKUP($A182,'[1]2. Child Protection'!$B$8:$BG$226,'[1]2. Child Protection'!V$1,FALSE)-#REF!)</f>
        <v>#REF!</v>
      </c>
      <c r="M182" s="74" t="e">
        <f>IF(VLOOKUP($A182,'[1]2. Child Protection'!$B$8:$BG$226,'[1]2. Child Protection'!W$1,FALSE)=#REF!,"",VLOOKUP($A182,'[1]2. Child Protection'!$B$8:$BG$226,'[1]2. Child Protection'!W$1,FALSE))</f>
        <v>#REF!</v>
      </c>
      <c r="N182" s="74">
        <f>IF(VLOOKUP($A182,'[1]2. Child Protection'!$B$8:$BG$226,'[1]2. Child Protection'!X$1,FALSE)=E182,"",VLOOKUP($A182,'[1]2. Child Protection'!$B$8:$BG$226,'[1]2. Child Protection'!X$1,FALSE)-E182)</f>
        <v>-1943.2</v>
      </c>
      <c r="O182" s="74" t="e">
        <f>IF(VLOOKUP($A182,'[1]2. Child Protection'!$B$8:$BG$226,'[1]2. Child Protection'!Y$1,FALSE)=#REF!,"",VLOOKUP($A182,'[1]2. Child Protection'!$B$8:$BG$226,'[1]2. Child Protection'!Y$1,FALSE))</f>
        <v>#REF!</v>
      </c>
      <c r="P182" s="74" t="e">
        <f>IF(VLOOKUP($A182,'[1]2. Child Protection'!$B$8:$BG$226,'[1]2. Child Protection'!Z$1,FALSE)=F182,"",VLOOKUP($A182,'[1]2. Child Protection'!$B$8:$BG$226,'[1]2. Child Protection'!Z$1,FALSE)-F182)</f>
        <v>#VALUE!</v>
      </c>
      <c r="Q182" s="74" t="str">
        <f>IF(VLOOKUP($A182,'[1]2. Child Protection'!$B$8:$BG$226,'[1]2. Child Protection'!AA$1,FALSE)=G182,"",VLOOKUP($A182,'[1]2. Child Protection'!$B$8:$BG$226,'[1]2. Child Protection'!AA$1,FALSE))</f>
        <v/>
      </c>
      <c r="R182" s="61" t="str">
        <f>IF(VLOOKUP($A182,'[1]2. Child Protection'!$B$8:$BG$226,'[1]2. Child Protection'!AB$1,FALSE)=H182,"",VLOOKUP($A182,'[1]2. Child Protection'!$B$8:$BG$226,'[1]2. Child Protection'!AB$1,FALSE))</f>
        <v>MICS 2014</v>
      </c>
    </row>
    <row r="183" spans="1:18" x14ac:dyDescent="0.25">
      <c r="A183" s="61" t="s">
        <v>264</v>
      </c>
      <c r="B183" s="61" t="s">
        <v>505</v>
      </c>
      <c r="C183" s="74">
        <v>860.78891303879982</v>
      </c>
      <c r="D183" s="61" t="s">
        <v>12</v>
      </c>
      <c r="E183" s="69">
        <v>2013</v>
      </c>
      <c r="F183" s="71" t="s">
        <v>545</v>
      </c>
      <c r="G183" s="72"/>
      <c r="H183" s="73" t="s">
        <v>658</v>
      </c>
      <c r="J183" s="61">
        <f>IF(VLOOKUP($A183,'[1]2. Child Protection'!$B$8:$BG$226,'[1]2. Child Protection'!T$1,FALSE)=C183,"",VLOOKUP($A183,'[1]2. Child Protection'!$B$8:$BG$226,'[1]2. Child Protection'!T$1,FALSE)-C183)</f>
        <v>-763.08891303879977</v>
      </c>
      <c r="K183" s="61" t="str">
        <f>IF(VLOOKUP($A183,'[1]2. Child Protection'!$B$8:$BG$226,'[1]2. Child Protection'!U$1,FALSE)=D183,"",VLOOKUP($A183,'[1]2. Child Protection'!$B$8:$BG$226,'[1]2. Child Protection'!U$1,FALSE))</f>
        <v>y</v>
      </c>
      <c r="L183" s="74" t="e">
        <f>IF(VLOOKUP($A183,'[1]2. Child Protection'!$B$8:$BG$226,'[1]2. Child Protection'!V$1,FALSE)=#REF!,"",VLOOKUP($A183,'[1]2. Child Protection'!$B$8:$BG$226,'[1]2. Child Protection'!V$1,FALSE)-#REF!)</f>
        <v>#REF!</v>
      </c>
      <c r="M183" s="74" t="e">
        <f>IF(VLOOKUP($A183,'[1]2. Child Protection'!$B$8:$BG$226,'[1]2. Child Protection'!W$1,FALSE)=#REF!,"",VLOOKUP($A183,'[1]2. Child Protection'!$B$8:$BG$226,'[1]2. Child Protection'!W$1,FALSE))</f>
        <v>#REF!</v>
      </c>
      <c r="N183" s="74">
        <f>IF(VLOOKUP($A183,'[1]2. Child Protection'!$B$8:$BG$226,'[1]2. Child Protection'!X$1,FALSE)=E183,"",VLOOKUP($A183,'[1]2. Child Protection'!$B$8:$BG$226,'[1]2. Child Protection'!X$1,FALSE)-E183)</f>
        <v>-1914.9</v>
      </c>
      <c r="O183" s="74" t="e">
        <f>IF(VLOOKUP($A183,'[1]2. Child Protection'!$B$8:$BG$226,'[1]2. Child Protection'!Y$1,FALSE)=#REF!,"",VLOOKUP($A183,'[1]2. Child Protection'!$B$8:$BG$226,'[1]2. Child Protection'!Y$1,FALSE))</f>
        <v>#REF!</v>
      </c>
      <c r="P183" s="74" t="e">
        <f>IF(VLOOKUP($A183,'[1]2. Child Protection'!$B$8:$BG$226,'[1]2. Child Protection'!Z$1,FALSE)=F183,"",VLOOKUP($A183,'[1]2. Child Protection'!$B$8:$BG$226,'[1]2. Child Protection'!Z$1,FALSE)-F183)</f>
        <v>#VALUE!</v>
      </c>
      <c r="Q183" s="74" t="str">
        <f>IF(VLOOKUP($A183,'[1]2. Child Protection'!$B$8:$BG$226,'[1]2. Child Protection'!AA$1,FALSE)=G183,"",VLOOKUP($A183,'[1]2. Child Protection'!$B$8:$BG$226,'[1]2. Child Protection'!AA$1,FALSE))</f>
        <v>y</v>
      </c>
      <c r="R183" s="61" t="str">
        <f>IF(VLOOKUP($A183,'[1]2. Child Protection'!$B$8:$BG$226,'[1]2. Child Protection'!AB$1,FALSE)=H183,"",VLOOKUP($A183,'[1]2. Child Protection'!$B$8:$BG$226,'[1]2. Child Protection'!AB$1,FALSE))</f>
        <v>MICS 2018</v>
      </c>
    </row>
    <row r="184" spans="1:18" x14ac:dyDescent="0.25">
      <c r="A184" s="61" t="s">
        <v>265</v>
      </c>
      <c r="B184" s="61" t="s">
        <v>506</v>
      </c>
      <c r="C184" s="96"/>
      <c r="E184" s="69"/>
      <c r="F184" s="69"/>
      <c r="G184" s="70"/>
      <c r="H184" s="73"/>
      <c r="J184" s="61" t="e">
        <f>IF(VLOOKUP($A184,'[1]2. Child Protection'!$B$8:$BG$226,'[1]2. Child Protection'!T$1,FALSE)=C184,"",VLOOKUP($A184,'[1]2. Child Protection'!$B$8:$BG$226,'[1]2. Child Protection'!T$1,FALSE)-C184)</f>
        <v>#VALUE!</v>
      </c>
      <c r="K184" s="61" t="str">
        <f>IF(VLOOKUP($A184,'[1]2. Child Protection'!$B$8:$BG$226,'[1]2. Child Protection'!U$1,FALSE)=D184,"",VLOOKUP($A184,'[1]2. Child Protection'!$B$8:$BG$226,'[1]2. Child Protection'!U$1,FALSE))</f>
        <v/>
      </c>
      <c r="L184" s="74" t="e">
        <f>IF(VLOOKUP($A184,'[1]2. Child Protection'!$B$8:$BG$226,'[1]2. Child Protection'!V$1,FALSE)=#REF!,"",VLOOKUP($A184,'[1]2. Child Protection'!$B$8:$BG$226,'[1]2. Child Protection'!V$1,FALSE)-#REF!)</f>
        <v>#REF!</v>
      </c>
      <c r="M184" s="74" t="e">
        <f>IF(VLOOKUP($A184,'[1]2. Child Protection'!$B$8:$BG$226,'[1]2. Child Protection'!W$1,FALSE)=#REF!,"",VLOOKUP($A184,'[1]2. Child Protection'!$B$8:$BG$226,'[1]2. Child Protection'!W$1,FALSE))</f>
        <v>#REF!</v>
      </c>
      <c r="N184" s="74">
        <f>IF(VLOOKUP($A184,'[1]2. Child Protection'!$B$8:$BG$226,'[1]2. Child Protection'!X$1,FALSE)=E184,"",VLOOKUP($A184,'[1]2. Child Protection'!$B$8:$BG$226,'[1]2. Child Protection'!X$1,FALSE)-E184)</f>
        <v>100</v>
      </c>
      <c r="O184" s="74" t="e">
        <f>IF(VLOOKUP($A184,'[1]2. Child Protection'!$B$8:$BG$226,'[1]2. Child Protection'!Y$1,FALSE)=#REF!,"",VLOOKUP($A184,'[1]2. Child Protection'!$B$8:$BG$226,'[1]2. Child Protection'!Y$1,FALSE))</f>
        <v>#REF!</v>
      </c>
      <c r="P184" s="74">
        <f>IF(VLOOKUP($A184,'[1]2. Child Protection'!$B$8:$BG$226,'[1]2. Child Protection'!Z$1,FALSE)=F184,"",VLOOKUP($A184,'[1]2. Child Protection'!$B$8:$BG$226,'[1]2. Child Protection'!Z$1,FALSE)-F184)</f>
        <v>100</v>
      </c>
      <c r="Q184" s="74" t="str">
        <f>IF(VLOOKUP($A184,'[1]2. Child Protection'!$B$8:$BG$226,'[1]2. Child Protection'!AA$1,FALSE)=G184,"",VLOOKUP($A184,'[1]2. Child Protection'!$B$8:$BG$226,'[1]2. Child Protection'!AA$1,FALSE))</f>
        <v>v</v>
      </c>
      <c r="R184" s="61" t="str">
        <f>IF(VLOOKUP($A184,'[1]2. Child Protection'!$B$8:$BG$226,'[1]2. Child Protection'!AB$1,FALSE)=H184,"",VLOOKUP($A184,'[1]2. Child Protection'!$B$8:$BG$226,'[1]2. Child Protection'!AB$1,FALSE))</f>
        <v>UNSD Population and Vital Statistics Report, January 2021, latest update on 4 Jan 2022</v>
      </c>
    </row>
    <row r="185" spans="1:18" x14ac:dyDescent="0.25">
      <c r="A185" s="61" t="s">
        <v>267</v>
      </c>
      <c r="B185" s="61" t="s">
        <v>507</v>
      </c>
      <c r="C185" s="96" t="s">
        <v>12</v>
      </c>
      <c r="D185" s="61" t="s">
        <v>12</v>
      </c>
      <c r="E185" s="69" t="s">
        <v>12</v>
      </c>
      <c r="F185" s="69" t="s">
        <v>12</v>
      </c>
      <c r="G185" s="70" t="s">
        <v>12</v>
      </c>
      <c r="H185" s="73" t="s">
        <v>12</v>
      </c>
      <c r="J185" s="61" t="e">
        <f>IF(VLOOKUP($A185,'[1]2. Child Protection'!$B$8:$BG$226,'[1]2. Child Protection'!T$1,FALSE)=C185,"",VLOOKUP($A185,'[1]2. Child Protection'!$B$8:$BG$226,'[1]2. Child Protection'!T$1,FALSE)-C185)</f>
        <v>#VALUE!</v>
      </c>
      <c r="K185" s="61" t="str">
        <f>IF(VLOOKUP($A185,'[1]2. Child Protection'!$B$8:$BG$226,'[1]2. Child Protection'!U$1,FALSE)=D185,"",VLOOKUP($A185,'[1]2. Child Protection'!$B$8:$BG$226,'[1]2. Child Protection'!U$1,FALSE))</f>
        <v/>
      </c>
      <c r="L185" s="74" t="e">
        <f>IF(VLOOKUP($A185,'[1]2. Child Protection'!$B$8:$BG$226,'[1]2. Child Protection'!V$1,FALSE)=#REF!,"",VLOOKUP($A185,'[1]2. Child Protection'!$B$8:$BG$226,'[1]2. Child Protection'!V$1,FALSE)-#REF!)</f>
        <v>#REF!</v>
      </c>
      <c r="M185" s="74" t="e">
        <f>IF(VLOOKUP($A185,'[1]2. Child Protection'!$B$8:$BG$226,'[1]2. Child Protection'!W$1,FALSE)=#REF!,"",VLOOKUP($A185,'[1]2. Child Protection'!$B$8:$BG$226,'[1]2. Child Protection'!W$1,FALSE))</f>
        <v>#REF!</v>
      </c>
      <c r="N185" s="74" t="e">
        <f>IF(VLOOKUP($A185,'[1]2. Child Protection'!$B$8:$BG$226,'[1]2. Child Protection'!X$1,FALSE)=E185,"",VLOOKUP($A185,'[1]2. Child Protection'!$B$8:$BG$226,'[1]2. Child Protection'!X$1,FALSE)-E185)</f>
        <v>#VALUE!</v>
      </c>
      <c r="O185" s="74" t="e">
        <f>IF(VLOOKUP($A185,'[1]2. Child Protection'!$B$8:$BG$226,'[1]2. Child Protection'!Y$1,FALSE)=#REF!,"",VLOOKUP($A185,'[1]2. Child Protection'!$B$8:$BG$226,'[1]2. Child Protection'!Y$1,FALSE))</f>
        <v>#REF!</v>
      </c>
      <c r="P185" s="74" t="e">
        <f>IF(VLOOKUP($A185,'[1]2. Child Protection'!$B$8:$BG$226,'[1]2. Child Protection'!Z$1,FALSE)=F185,"",VLOOKUP($A185,'[1]2. Child Protection'!$B$8:$BG$226,'[1]2. Child Protection'!Z$1,FALSE)-F185)</f>
        <v>#VALUE!</v>
      </c>
      <c r="Q185" s="74" t="str">
        <f>IF(VLOOKUP($A185,'[1]2. Child Protection'!$B$8:$BG$226,'[1]2. Child Protection'!AA$1,FALSE)=G185,"",VLOOKUP($A185,'[1]2. Child Protection'!$B$8:$BG$226,'[1]2. Child Protection'!AA$1,FALSE))</f>
        <v>v</v>
      </c>
      <c r="R185" s="61" t="str">
        <f>IF(VLOOKUP($A185,'[1]2. Child Protection'!$B$8:$BG$226,'[1]2. Child Protection'!AB$1,FALSE)=H185,"",VLOOKUP($A185,'[1]2. Child Protection'!$B$8:$BG$226,'[1]2. Child Protection'!AB$1,FALSE))</f>
        <v>UNSD Population and Vital Statistics Report, January 2021, latest update on 4 Jan 2022</v>
      </c>
    </row>
    <row r="186" spans="1:18" x14ac:dyDescent="0.25">
      <c r="A186" s="61" t="s">
        <v>268</v>
      </c>
      <c r="B186" s="61" t="s">
        <v>508</v>
      </c>
      <c r="C186" s="74" t="s">
        <v>12</v>
      </c>
      <c r="D186" s="61" t="s">
        <v>12</v>
      </c>
      <c r="E186" s="69" t="s">
        <v>12</v>
      </c>
      <c r="F186" s="71" t="s">
        <v>12</v>
      </c>
      <c r="G186" s="72" t="s">
        <v>12</v>
      </c>
      <c r="H186" s="73" t="s">
        <v>12</v>
      </c>
      <c r="J186" s="61" t="e">
        <f>IF(VLOOKUP($A186,'[1]2. Child Protection'!$B$8:$BG$226,'[1]2. Child Protection'!T$1,FALSE)=C186,"",VLOOKUP($A186,'[1]2. Child Protection'!$B$8:$BG$226,'[1]2. Child Protection'!T$1,FALSE)-C186)</f>
        <v>#VALUE!</v>
      </c>
      <c r="K186" s="61" t="str">
        <f>IF(VLOOKUP($A186,'[1]2. Child Protection'!$B$8:$BG$226,'[1]2. Child Protection'!U$1,FALSE)=D186,"",VLOOKUP($A186,'[1]2. Child Protection'!$B$8:$BG$226,'[1]2. Child Protection'!U$1,FALSE))</f>
        <v>x</v>
      </c>
      <c r="L186" s="74" t="e">
        <f>IF(VLOOKUP($A186,'[1]2. Child Protection'!$B$8:$BG$226,'[1]2. Child Protection'!V$1,FALSE)=#REF!,"",VLOOKUP($A186,'[1]2. Child Protection'!$B$8:$BG$226,'[1]2. Child Protection'!V$1,FALSE)-#REF!)</f>
        <v>#REF!</v>
      </c>
      <c r="M186" s="74" t="e">
        <f>IF(VLOOKUP($A186,'[1]2. Child Protection'!$B$8:$BG$226,'[1]2. Child Protection'!W$1,FALSE)=#REF!,"",VLOOKUP($A186,'[1]2. Child Protection'!$B$8:$BG$226,'[1]2. Child Protection'!W$1,FALSE))</f>
        <v>#REF!</v>
      </c>
      <c r="N186" s="74" t="e">
        <f>IF(VLOOKUP($A186,'[1]2. Child Protection'!$B$8:$BG$226,'[1]2. Child Protection'!X$1,FALSE)=E186,"",VLOOKUP($A186,'[1]2. Child Protection'!$B$8:$BG$226,'[1]2. Child Protection'!X$1,FALSE)-E186)</f>
        <v>#VALUE!</v>
      </c>
      <c r="O186" s="74" t="e">
        <f>IF(VLOOKUP($A186,'[1]2. Child Protection'!$B$8:$BG$226,'[1]2. Child Protection'!Y$1,FALSE)=#REF!,"",VLOOKUP($A186,'[1]2. Child Protection'!$B$8:$BG$226,'[1]2. Child Protection'!Y$1,FALSE))</f>
        <v>#REF!</v>
      </c>
      <c r="P186" s="74" t="e">
        <f>IF(VLOOKUP($A186,'[1]2. Child Protection'!$B$8:$BG$226,'[1]2. Child Protection'!Z$1,FALSE)=F186,"",VLOOKUP($A186,'[1]2. Child Protection'!$B$8:$BG$226,'[1]2. Child Protection'!Z$1,FALSE)-F186)</f>
        <v>#VALUE!</v>
      </c>
      <c r="Q186" s="74" t="str">
        <f>IF(VLOOKUP($A186,'[1]2. Child Protection'!$B$8:$BG$226,'[1]2. Child Protection'!AA$1,FALSE)=G186,"",VLOOKUP($A186,'[1]2. Child Protection'!$B$8:$BG$226,'[1]2. Child Protection'!AA$1,FALSE))</f>
        <v>x</v>
      </c>
      <c r="R186" s="61" t="str">
        <f>IF(VLOOKUP($A186,'[1]2. Child Protection'!$B$8:$BG$226,'[1]2. Child Protection'!AB$1,FALSE)=H186,"",VLOOKUP($A186,'[1]2. Child Protection'!$B$8:$BG$226,'[1]2. Child Protection'!AB$1,FALSE))</f>
        <v>MICS 2006</v>
      </c>
    </row>
    <row r="187" spans="1:18" x14ac:dyDescent="0.25">
      <c r="A187" s="61" t="s">
        <v>269</v>
      </c>
      <c r="B187" s="61" t="s">
        <v>509</v>
      </c>
      <c r="C187" s="74">
        <v>200.12963082396621</v>
      </c>
      <c r="D187" s="61" t="s">
        <v>12</v>
      </c>
      <c r="E187" s="69">
        <v>2020</v>
      </c>
      <c r="F187" s="71" t="s">
        <v>545</v>
      </c>
      <c r="G187" s="72"/>
      <c r="H187" s="73" t="s">
        <v>659</v>
      </c>
      <c r="J187" s="61">
        <f>IF(VLOOKUP($A187,'[1]2. Child Protection'!$B$8:$BG$226,'[1]2. Child Protection'!T$1,FALSE)=C187,"",VLOOKUP($A187,'[1]2. Child Protection'!$B$8:$BG$226,'[1]2. Child Protection'!T$1,FALSE)-C187)</f>
        <v>-110.52963082396622</v>
      </c>
      <c r="K187" s="61" t="str">
        <f>IF(VLOOKUP($A187,'[1]2. Child Protection'!$B$8:$BG$226,'[1]2. Child Protection'!U$1,FALSE)=D187,"",VLOOKUP($A187,'[1]2. Child Protection'!$B$8:$BG$226,'[1]2. Child Protection'!U$1,FALSE))</f>
        <v/>
      </c>
      <c r="L187" s="74" t="e">
        <f>IF(VLOOKUP($A187,'[1]2. Child Protection'!$B$8:$BG$226,'[1]2. Child Protection'!V$1,FALSE)=#REF!,"",VLOOKUP($A187,'[1]2. Child Protection'!$B$8:$BG$226,'[1]2. Child Protection'!V$1,FALSE)-#REF!)</f>
        <v>#REF!</v>
      </c>
      <c r="M187" s="74" t="e">
        <f>IF(VLOOKUP($A187,'[1]2. Child Protection'!$B$8:$BG$226,'[1]2. Child Protection'!W$1,FALSE)=#REF!,"",VLOOKUP($A187,'[1]2. Child Protection'!$B$8:$BG$226,'[1]2. Child Protection'!W$1,FALSE))</f>
        <v>#REF!</v>
      </c>
      <c r="N187" s="74">
        <f>IF(VLOOKUP($A187,'[1]2. Child Protection'!$B$8:$BG$226,'[1]2. Child Protection'!X$1,FALSE)=E187,"",VLOOKUP($A187,'[1]2. Child Protection'!$B$8:$BG$226,'[1]2. Child Protection'!X$1,FALSE)-E187)</f>
        <v>-1924.1</v>
      </c>
      <c r="O187" s="74" t="e">
        <f>IF(VLOOKUP($A187,'[1]2. Child Protection'!$B$8:$BG$226,'[1]2. Child Protection'!Y$1,FALSE)=#REF!,"",VLOOKUP($A187,'[1]2. Child Protection'!$B$8:$BG$226,'[1]2. Child Protection'!Y$1,FALSE))</f>
        <v>#REF!</v>
      </c>
      <c r="P187" s="74" t="e">
        <f>IF(VLOOKUP($A187,'[1]2. Child Protection'!$B$8:$BG$226,'[1]2. Child Protection'!Z$1,FALSE)=F187,"",VLOOKUP($A187,'[1]2. Child Protection'!$B$8:$BG$226,'[1]2. Child Protection'!Z$1,FALSE)-F187)</f>
        <v>#VALUE!</v>
      </c>
      <c r="Q187" s="74" t="str">
        <f>IF(VLOOKUP($A187,'[1]2. Child Protection'!$B$8:$BG$226,'[1]2. Child Protection'!AA$1,FALSE)=G187,"",VLOOKUP($A187,'[1]2. Child Protection'!$B$8:$BG$226,'[1]2. Child Protection'!AA$1,FALSE))</f>
        <v/>
      </c>
      <c r="R187" s="61" t="str">
        <f>IF(VLOOKUP($A187,'[1]2. Child Protection'!$B$8:$BG$226,'[1]2. Child Protection'!AB$1,FALSE)=H187,"",VLOOKUP($A187,'[1]2. Child Protection'!$B$8:$BG$226,'[1]2. Child Protection'!AB$1,FALSE))</f>
        <v>DHS 2017</v>
      </c>
    </row>
    <row r="188" spans="1:18" x14ac:dyDescent="0.25">
      <c r="A188" s="61" t="s">
        <v>270</v>
      </c>
      <c r="B188" s="61" t="s">
        <v>511</v>
      </c>
      <c r="C188" s="74">
        <v>188.58563910624349</v>
      </c>
      <c r="D188" s="61" t="s">
        <v>12</v>
      </c>
      <c r="E188" s="69">
        <v>2019</v>
      </c>
      <c r="F188" s="71" t="s">
        <v>545</v>
      </c>
      <c r="G188" s="72"/>
      <c r="H188" s="73" t="s">
        <v>660</v>
      </c>
      <c r="J188" s="61">
        <f>IF(VLOOKUP($A188,'[1]2. Child Protection'!$B$8:$BG$226,'[1]2. Child Protection'!T$1,FALSE)=C188,"",VLOOKUP($A188,'[1]2. Child Protection'!$B$8:$BG$226,'[1]2. Child Protection'!T$1,FALSE)-C188)</f>
        <v>-88.585639106243491</v>
      </c>
      <c r="K188" s="61" t="str">
        <f>IF(VLOOKUP($A188,'[1]2. Child Protection'!$B$8:$BG$226,'[1]2. Child Protection'!U$1,FALSE)=D188,"",VLOOKUP($A188,'[1]2. Child Protection'!$B$8:$BG$226,'[1]2. Child Protection'!U$1,FALSE))</f>
        <v/>
      </c>
      <c r="L188" s="74" t="e">
        <f>IF(VLOOKUP($A188,'[1]2. Child Protection'!$B$8:$BG$226,'[1]2. Child Protection'!V$1,FALSE)=#REF!,"",VLOOKUP($A188,'[1]2. Child Protection'!$B$8:$BG$226,'[1]2. Child Protection'!V$1,FALSE)-#REF!)</f>
        <v>#REF!</v>
      </c>
      <c r="M188" s="74" t="e">
        <f>IF(VLOOKUP($A188,'[1]2. Child Protection'!$B$8:$BG$226,'[1]2. Child Protection'!W$1,FALSE)=#REF!,"",VLOOKUP($A188,'[1]2. Child Protection'!$B$8:$BG$226,'[1]2. Child Protection'!W$1,FALSE))</f>
        <v>#REF!</v>
      </c>
      <c r="N188" s="74">
        <f>IF(VLOOKUP($A188,'[1]2. Child Protection'!$B$8:$BG$226,'[1]2. Child Protection'!X$1,FALSE)=E188,"",VLOOKUP($A188,'[1]2. Child Protection'!$B$8:$BG$226,'[1]2. Child Protection'!X$1,FALSE)-E188)</f>
        <v>-1919.3</v>
      </c>
      <c r="O188" s="74" t="e">
        <f>IF(VLOOKUP($A188,'[1]2. Child Protection'!$B$8:$BG$226,'[1]2. Child Protection'!Y$1,FALSE)=#REF!,"",VLOOKUP($A188,'[1]2. Child Protection'!$B$8:$BG$226,'[1]2. Child Protection'!Y$1,FALSE))</f>
        <v>#REF!</v>
      </c>
      <c r="P188" s="74" t="e">
        <f>IF(VLOOKUP($A188,'[1]2. Child Protection'!$B$8:$BG$226,'[1]2. Child Protection'!Z$1,FALSE)=F188,"",VLOOKUP($A188,'[1]2. Child Protection'!$B$8:$BG$226,'[1]2. Child Protection'!Z$1,FALSE)-F188)</f>
        <v>#VALUE!</v>
      </c>
      <c r="Q188" s="74" t="str">
        <f>IF(VLOOKUP($A188,'[1]2. Child Protection'!$B$8:$BG$226,'[1]2. Child Protection'!AA$1,FALSE)=G188,"",VLOOKUP($A188,'[1]2. Child Protection'!$B$8:$BG$226,'[1]2. Child Protection'!AA$1,FALSE))</f>
        <v/>
      </c>
      <c r="R188" s="61" t="str">
        <f>IF(VLOOKUP($A188,'[1]2. Child Protection'!$B$8:$BG$226,'[1]2. Child Protection'!AB$1,FALSE)=H188,"",VLOOKUP($A188,'[1]2. Child Protection'!$B$8:$BG$226,'[1]2. Child Protection'!AB$1,FALSE))</f>
        <v>MICS 2019</v>
      </c>
    </row>
    <row r="189" spans="1:18" x14ac:dyDescent="0.25">
      <c r="A189" s="61" t="s">
        <v>271</v>
      </c>
      <c r="B189" s="61" t="s">
        <v>512</v>
      </c>
      <c r="C189" s="74">
        <v>255.48499359950372</v>
      </c>
      <c r="D189" s="61" t="s">
        <v>12</v>
      </c>
      <c r="E189" s="69">
        <v>2016</v>
      </c>
      <c r="F189" s="71" t="s">
        <v>545</v>
      </c>
      <c r="G189" s="72"/>
      <c r="H189" s="73" t="s">
        <v>661</v>
      </c>
      <c r="J189" s="61">
        <f>IF(VLOOKUP($A189,'[1]2. Child Protection'!$B$8:$BG$226,'[1]2. Child Protection'!T$1,FALSE)=C189,"",VLOOKUP($A189,'[1]2. Child Protection'!$B$8:$BG$226,'[1]2. Child Protection'!T$1,FALSE)-C189)</f>
        <v>-217.48499359950372</v>
      </c>
      <c r="K189" s="61" t="str">
        <f>IF(VLOOKUP($A189,'[1]2. Child Protection'!$B$8:$BG$226,'[1]2. Child Protection'!U$1,FALSE)=D189,"",VLOOKUP($A189,'[1]2. Child Protection'!$B$8:$BG$226,'[1]2. Child Protection'!U$1,FALSE))</f>
        <v/>
      </c>
      <c r="L189" s="74" t="e">
        <f>IF(VLOOKUP($A189,'[1]2. Child Protection'!$B$8:$BG$226,'[1]2. Child Protection'!V$1,FALSE)=#REF!,"",VLOOKUP($A189,'[1]2. Child Protection'!$B$8:$BG$226,'[1]2. Child Protection'!V$1,FALSE)-#REF!)</f>
        <v>#REF!</v>
      </c>
      <c r="M189" s="74" t="e">
        <f>IF(VLOOKUP($A189,'[1]2. Child Protection'!$B$8:$BG$226,'[1]2. Child Protection'!W$1,FALSE)=#REF!,"",VLOOKUP($A189,'[1]2. Child Protection'!$B$8:$BG$226,'[1]2. Child Protection'!W$1,FALSE))</f>
        <v>#REF!</v>
      </c>
      <c r="N189" s="74">
        <f>IF(VLOOKUP($A189,'[1]2. Child Protection'!$B$8:$BG$226,'[1]2. Child Protection'!X$1,FALSE)=E189,"",VLOOKUP($A189,'[1]2. Child Protection'!$B$8:$BG$226,'[1]2. Child Protection'!X$1,FALSE)-E189)</f>
        <v>-1956.2</v>
      </c>
      <c r="O189" s="74" t="e">
        <f>IF(VLOOKUP($A189,'[1]2. Child Protection'!$B$8:$BG$226,'[1]2. Child Protection'!Y$1,FALSE)=#REF!,"",VLOOKUP($A189,'[1]2. Child Protection'!$B$8:$BG$226,'[1]2. Child Protection'!Y$1,FALSE))</f>
        <v>#REF!</v>
      </c>
      <c r="P189" s="74" t="e">
        <f>IF(VLOOKUP($A189,'[1]2. Child Protection'!$B$8:$BG$226,'[1]2. Child Protection'!Z$1,FALSE)=F189,"",VLOOKUP($A189,'[1]2. Child Protection'!$B$8:$BG$226,'[1]2. Child Protection'!Z$1,FALSE)-F189)</f>
        <v>#VALUE!</v>
      </c>
      <c r="Q189" s="74" t="str">
        <f>IF(VLOOKUP($A189,'[1]2. Child Protection'!$B$8:$BG$226,'[1]2. Child Protection'!AA$1,FALSE)=G189,"",VLOOKUP($A189,'[1]2. Child Protection'!$B$8:$BG$226,'[1]2. Child Protection'!AA$1,FALSE))</f>
        <v/>
      </c>
      <c r="R189" s="61" t="str">
        <f>IF(VLOOKUP($A189,'[1]2. Child Protection'!$B$8:$BG$226,'[1]2. Child Protection'!AB$1,FALSE)=H189,"",VLOOKUP($A189,'[1]2. Child Protection'!$B$8:$BG$226,'[1]2. Child Protection'!AB$1,FALSE))</f>
        <v>DHS 2016</v>
      </c>
    </row>
    <row r="190" spans="1:18" x14ac:dyDescent="0.25">
      <c r="A190" s="61" t="s">
        <v>272</v>
      </c>
      <c r="B190" s="61" t="s">
        <v>513</v>
      </c>
      <c r="C190" s="74">
        <v>120.41135578631118</v>
      </c>
      <c r="D190" s="61" t="s">
        <v>28</v>
      </c>
      <c r="E190" s="69">
        <v>2015</v>
      </c>
      <c r="F190" s="71" t="s">
        <v>562</v>
      </c>
      <c r="G190" s="72" t="s">
        <v>563</v>
      </c>
      <c r="H190" s="73" t="s">
        <v>662</v>
      </c>
      <c r="J190" s="61">
        <f>IF(VLOOKUP($A190,'[1]2. Child Protection'!$B$8:$BG$226,'[1]2. Child Protection'!T$1,FALSE)=C190,"",VLOOKUP($A190,'[1]2. Child Protection'!$B$8:$BG$226,'[1]2. Child Protection'!T$1,FALSE)-C190)</f>
        <v>-41.211355786311174</v>
      </c>
      <c r="K190" s="61">
        <f>IF(VLOOKUP($A190,'[1]2. Child Protection'!$B$8:$BG$226,'[1]2. Child Protection'!U$1,FALSE)=D190,"",VLOOKUP($A190,'[1]2. Child Protection'!$B$8:$BG$226,'[1]2. Child Protection'!U$1,FALSE))</f>
        <v>0</v>
      </c>
      <c r="L190" s="74" t="e">
        <f>IF(VLOOKUP($A190,'[1]2. Child Protection'!$B$8:$BG$226,'[1]2. Child Protection'!V$1,FALSE)=#REF!,"",VLOOKUP($A190,'[1]2. Child Protection'!$B$8:$BG$226,'[1]2. Child Protection'!V$1,FALSE)-#REF!)</f>
        <v>#REF!</v>
      </c>
      <c r="M190" s="74" t="e">
        <f>IF(VLOOKUP($A190,'[1]2. Child Protection'!$B$8:$BG$226,'[1]2. Child Protection'!W$1,FALSE)=#REF!,"",VLOOKUP($A190,'[1]2. Child Protection'!$B$8:$BG$226,'[1]2. Child Protection'!W$1,FALSE))</f>
        <v>#REF!</v>
      </c>
      <c r="N190" s="74">
        <f>IF(VLOOKUP($A190,'[1]2. Child Protection'!$B$8:$BG$226,'[1]2. Child Protection'!X$1,FALSE)=E190,"",VLOOKUP($A190,'[1]2. Child Protection'!$B$8:$BG$226,'[1]2. Child Protection'!X$1,FALSE)-E190)</f>
        <v>-1931.1</v>
      </c>
      <c r="O190" s="74" t="e">
        <f>IF(VLOOKUP($A190,'[1]2. Child Protection'!$B$8:$BG$226,'[1]2. Child Protection'!Y$1,FALSE)=#REF!,"",VLOOKUP($A190,'[1]2. Child Protection'!$B$8:$BG$226,'[1]2. Child Protection'!Y$1,FALSE))</f>
        <v>#REF!</v>
      </c>
      <c r="P190" s="74" t="e">
        <f>IF(VLOOKUP($A190,'[1]2. Child Protection'!$B$8:$BG$226,'[1]2. Child Protection'!Z$1,FALSE)=F190,"",VLOOKUP($A190,'[1]2. Child Protection'!$B$8:$BG$226,'[1]2. Child Protection'!Z$1,FALSE)-F190)</f>
        <v>#VALUE!</v>
      </c>
      <c r="Q190" s="74">
        <f>IF(VLOOKUP($A190,'[1]2. Child Protection'!$B$8:$BG$226,'[1]2. Child Protection'!AA$1,FALSE)=G190,"",VLOOKUP($A190,'[1]2. Child Protection'!$B$8:$BG$226,'[1]2. Child Protection'!AA$1,FALSE))</f>
        <v>0</v>
      </c>
      <c r="R190" s="61" t="str">
        <f>IF(VLOOKUP($A190,'[1]2. Child Protection'!$B$8:$BG$226,'[1]2. Child Protection'!AB$1,FALSE)=H190,"",VLOOKUP($A190,'[1]2. Child Protection'!$B$8:$BG$226,'[1]2. Child Protection'!AB$1,FALSE))</f>
        <v>MICS 2017</v>
      </c>
    </row>
    <row r="191" spans="1:18" x14ac:dyDescent="0.25">
      <c r="A191" s="61" t="s">
        <v>299</v>
      </c>
      <c r="B191" s="61" t="s">
        <v>538</v>
      </c>
      <c r="C191" s="96" t="s">
        <v>12</v>
      </c>
      <c r="D191" s="61" t="s">
        <v>12</v>
      </c>
      <c r="E191" s="71" t="s">
        <v>12</v>
      </c>
      <c r="F191" s="71" t="s">
        <v>12</v>
      </c>
      <c r="G191" s="72" t="s">
        <v>12</v>
      </c>
      <c r="H191" s="73" t="s">
        <v>12</v>
      </c>
      <c r="J191" s="61" t="e">
        <f>IF(VLOOKUP($A191,'[1]2. Child Protection'!$B$8:$BG$226,'[1]2. Child Protection'!T$1,FALSE)=C191,"",VLOOKUP($A191,'[1]2. Child Protection'!$B$8:$BG$226,'[1]2. Child Protection'!T$1,FALSE)-C191)</f>
        <v>#VALUE!</v>
      </c>
      <c r="K191" s="61" t="str">
        <f>IF(VLOOKUP($A191,'[1]2. Child Protection'!$B$8:$BG$226,'[1]2. Child Protection'!U$1,FALSE)=D191,"",VLOOKUP($A191,'[1]2. Child Protection'!$B$8:$BG$226,'[1]2. Child Protection'!U$1,FALSE))</f>
        <v/>
      </c>
      <c r="L191" s="74" t="e">
        <f>IF(VLOOKUP($A191,'[1]2. Child Protection'!$B$8:$BG$226,'[1]2. Child Protection'!V$1,FALSE)=#REF!,"",VLOOKUP($A191,'[1]2. Child Protection'!$B$8:$BG$226,'[1]2. Child Protection'!V$1,FALSE)-#REF!)</f>
        <v>#REF!</v>
      </c>
      <c r="M191" s="74" t="e">
        <f>IF(VLOOKUP($A191,'[1]2. Child Protection'!$B$8:$BG$226,'[1]2. Child Protection'!W$1,FALSE)=#REF!,"",VLOOKUP($A191,'[1]2. Child Protection'!$B$8:$BG$226,'[1]2. Child Protection'!W$1,FALSE))</f>
        <v>#REF!</v>
      </c>
      <c r="N191" s="74" t="e">
        <f>IF(VLOOKUP($A191,'[1]2. Child Protection'!$B$8:$BG$226,'[1]2. Child Protection'!X$1,FALSE)=E191,"",VLOOKUP($A191,'[1]2. Child Protection'!$B$8:$BG$226,'[1]2. Child Protection'!X$1,FALSE)-E191)</f>
        <v>#VALUE!</v>
      </c>
      <c r="O191" s="74" t="e">
        <f>IF(VLOOKUP($A191,'[1]2. Child Protection'!$B$8:$BG$226,'[1]2. Child Protection'!Y$1,FALSE)=#REF!,"",VLOOKUP($A191,'[1]2. Child Protection'!$B$8:$BG$226,'[1]2. Child Protection'!Y$1,FALSE))</f>
        <v>#REF!</v>
      </c>
      <c r="P191" s="74" t="e">
        <f>IF(VLOOKUP($A191,'[1]2. Child Protection'!$B$8:$BG$226,'[1]2. Child Protection'!Z$1,FALSE)=F191,"",VLOOKUP($A191,'[1]2. Child Protection'!$B$8:$BG$226,'[1]2. Child Protection'!Z$1,FALSE)-F191)</f>
        <v>#VALUE!</v>
      </c>
      <c r="Q191" s="74" t="str">
        <f>IF(VLOOKUP($A191,'[1]2. Child Protection'!$B$8:$BG$226,'[1]2. Child Protection'!AA$1,FALSE)=G191,"",VLOOKUP($A191,'[1]2. Child Protection'!$B$8:$BG$226,'[1]2. Child Protection'!AA$1,FALSE))</f>
        <v/>
      </c>
      <c r="R191" s="61" t="str">
        <f>IF(VLOOKUP($A191,'[1]2. Child Protection'!$B$8:$BG$226,'[1]2. Child Protection'!AB$1,FALSE)=H191,"",VLOOKUP($A191,'[1]2. Child Protection'!$B$8:$BG$226,'[1]2. Child Protection'!AB$1,FALSE))</f>
        <v/>
      </c>
    </row>
    <row r="192" spans="1:18" x14ac:dyDescent="0.25">
      <c r="A192" s="61" t="s">
        <v>273</v>
      </c>
      <c r="B192" s="61" t="s">
        <v>514</v>
      </c>
      <c r="C192" s="74" t="s">
        <v>12</v>
      </c>
      <c r="D192" s="61" t="s">
        <v>12</v>
      </c>
      <c r="E192" s="69" t="s">
        <v>12</v>
      </c>
      <c r="F192" s="71" t="s">
        <v>12</v>
      </c>
      <c r="G192" s="72" t="s">
        <v>12</v>
      </c>
      <c r="H192" s="73" t="s">
        <v>12</v>
      </c>
      <c r="J192" s="61" t="e">
        <f>IF(VLOOKUP($A192,'[1]2. Child Protection'!$B$8:$BG$226,'[1]2. Child Protection'!T$1,FALSE)=C192,"",VLOOKUP($A192,'[1]2. Child Protection'!$B$8:$BG$226,'[1]2. Child Protection'!T$1,FALSE)-C192)</f>
        <v>#VALUE!</v>
      </c>
      <c r="K192" s="61" t="str">
        <f>IF(VLOOKUP($A192,'[1]2. Child Protection'!$B$8:$BG$226,'[1]2. Child Protection'!U$1,FALSE)=D192,"",VLOOKUP($A192,'[1]2. Child Protection'!$B$8:$BG$226,'[1]2. Child Protection'!U$1,FALSE))</f>
        <v/>
      </c>
      <c r="L192" s="74" t="e">
        <f>IF(VLOOKUP($A192,'[1]2. Child Protection'!$B$8:$BG$226,'[1]2. Child Protection'!V$1,FALSE)=#REF!,"",VLOOKUP($A192,'[1]2. Child Protection'!$B$8:$BG$226,'[1]2. Child Protection'!V$1,FALSE)-#REF!)</f>
        <v>#REF!</v>
      </c>
      <c r="M192" s="74" t="e">
        <f>IF(VLOOKUP($A192,'[1]2. Child Protection'!$B$8:$BG$226,'[1]2. Child Protection'!W$1,FALSE)=#REF!,"",VLOOKUP($A192,'[1]2. Child Protection'!$B$8:$BG$226,'[1]2. Child Protection'!W$1,FALSE))</f>
        <v>#REF!</v>
      </c>
      <c r="N192" s="74" t="e">
        <f>IF(VLOOKUP($A192,'[1]2. Child Protection'!$B$8:$BG$226,'[1]2. Child Protection'!X$1,FALSE)=E192,"",VLOOKUP($A192,'[1]2. Child Protection'!$B$8:$BG$226,'[1]2. Child Protection'!X$1,FALSE)-E192)</f>
        <v>#VALUE!</v>
      </c>
      <c r="O192" s="74" t="e">
        <f>IF(VLOOKUP($A192,'[1]2. Child Protection'!$B$8:$BG$226,'[1]2. Child Protection'!Y$1,FALSE)=#REF!,"",VLOOKUP($A192,'[1]2. Child Protection'!$B$8:$BG$226,'[1]2. Child Protection'!Y$1,FALSE))</f>
        <v>#REF!</v>
      </c>
      <c r="P192" s="74" t="e">
        <f>IF(VLOOKUP($A192,'[1]2. Child Protection'!$B$8:$BG$226,'[1]2. Child Protection'!Z$1,FALSE)=F192,"",VLOOKUP($A192,'[1]2. Child Protection'!$B$8:$BG$226,'[1]2. Child Protection'!Z$1,FALSE)-F192)</f>
        <v>#VALUE!</v>
      </c>
      <c r="Q192" s="74" t="str">
        <f>IF(VLOOKUP($A192,'[1]2. Child Protection'!$B$8:$BG$226,'[1]2. Child Protection'!AA$1,FALSE)=G192,"",VLOOKUP($A192,'[1]2. Child Protection'!$B$8:$BG$226,'[1]2. Child Protection'!AA$1,FALSE))</f>
        <v/>
      </c>
      <c r="R192" s="61" t="str">
        <f>IF(VLOOKUP($A192,'[1]2. Child Protection'!$B$8:$BG$226,'[1]2. Child Protection'!AB$1,FALSE)=H192,"",VLOOKUP($A192,'[1]2. Child Protection'!$B$8:$BG$226,'[1]2. Child Protection'!AB$1,FALSE))</f>
        <v>MICS 2019</v>
      </c>
    </row>
    <row r="193" spans="1:18" x14ac:dyDescent="0.25">
      <c r="A193" s="61" t="s">
        <v>275</v>
      </c>
      <c r="B193" s="61" t="s">
        <v>515</v>
      </c>
      <c r="C193" s="74">
        <v>163.98062210710603</v>
      </c>
      <c r="D193" s="61" t="s">
        <v>12</v>
      </c>
      <c r="E193" s="69">
        <v>2021</v>
      </c>
      <c r="F193" s="71" t="s">
        <v>545</v>
      </c>
      <c r="G193" s="72"/>
      <c r="H193" s="73" t="s">
        <v>663</v>
      </c>
      <c r="J193" s="61">
        <f>IF(VLOOKUP($A193,'[1]2. Child Protection'!$B$8:$BG$226,'[1]2. Child Protection'!T$1,FALSE)=C193,"",VLOOKUP($A193,'[1]2. Child Protection'!$B$8:$BG$226,'[1]2. Child Protection'!T$1,FALSE)-C193)</f>
        <v>-79.280622107106026</v>
      </c>
      <c r="K193" s="61" t="str">
        <f>IF(VLOOKUP($A193,'[1]2. Child Protection'!$B$8:$BG$226,'[1]2. Child Protection'!U$1,FALSE)=D193,"",VLOOKUP($A193,'[1]2. Child Protection'!$B$8:$BG$226,'[1]2. Child Protection'!U$1,FALSE))</f>
        <v>x</v>
      </c>
      <c r="L193" s="74" t="e">
        <f>IF(VLOOKUP($A193,'[1]2. Child Protection'!$B$8:$BG$226,'[1]2. Child Protection'!V$1,FALSE)=#REF!,"",VLOOKUP($A193,'[1]2. Child Protection'!$B$8:$BG$226,'[1]2. Child Protection'!V$1,FALSE)-#REF!)</f>
        <v>#REF!</v>
      </c>
      <c r="M193" s="74" t="e">
        <f>IF(VLOOKUP($A193,'[1]2. Child Protection'!$B$8:$BG$226,'[1]2. Child Protection'!W$1,FALSE)=#REF!,"",VLOOKUP($A193,'[1]2. Child Protection'!$B$8:$BG$226,'[1]2. Child Protection'!W$1,FALSE))</f>
        <v>#REF!</v>
      </c>
      <c r="N193" s="74">
        <f>IF(VLOOKUP($A193,'[1]2. Child Protection'!$B$8:$BG$226,'[1]2. Child Protection'!X$1,FALSE)=E193,"",VLOOKUP($A193,'[1]2. Child Protection'!$B$8:$BG$226,'[1]2. Child Protection'!X$1,FALSE)-E193)</f>
        <v>-1924.5</v>
      </c>
      <c r="O193" s="74" t="e">
        <f>IF(VLOOKUP($A193,'[1]2. Child Protection'!$B$8:$BG$226,'[1]2. Child Protection'!Y$1,FALSE)=#REF!,"",VLOOKUP($A193,'[1]2. Child Protection'!$B$8:$BG$226,'[1]2. Child Protection'!Y$1,FALSE))</f>
        <v>#REF!</v>
      </c>
      <c r="P193" s="74" t="e">
        <f>IF(VLOOKUP($A193,'[1]2. Child Protection'!$B$8:$BG$226,'[1]2. Child Protection'!Z$1,FALSE)=F193,"",VLOOKUP($A193,'[1]2. Child Protection'!$B$8:$BG$226,'[1]2. Child Protection'!Z$1,FALSE)-F193)</f>
        <v>#VALUE!</v>
      </c>
      <c r="Q193" s="74" t="str">
        <f>IF(VLOOKUP($A193,'[1]2. Child Protection'!$B$8:$BG$226,'[1]2. Child Protection'!AA$1,FALSE)=G193,"",VLOOKUP($A193,'[1]2. Child Protection'!$B$8:$BG$226,'[1]2. Child Protection'!AA$1,FALSE))</f>
        <v>x</v>
      </c>
      <c r="R193" s="61" t="str">
        <f>IF(VLOOKUP($A193,'[1]2. Child Protection'!$B$8:$BG$226,'[1]2. Child Protection'!AB$1,FALSE)=H193,"",VLOOKUP($A193,'[1]2. Child Protection'!$B$8:$BG$226,'[1]2. Child Protection'!AB$1,FALSE))</f>
        <v>MICS 2011</v>
      </c>
    </row>
    <row r="194" spans="1:18" x14ac:dyDescent="0.25">
      <c r="A194" s="61" t="s">
        <v>276</v>
      </c>
      <c r="B194" s="61" t="s">
        <v>516</v>
      </c>
      <c r="C194" s="74">
        <v>101.08558969843286</v>
      </c>
      <c r="D194" s="61" t="s">
        <v>12</v>
      </c>
      <c r="E194" s="69">
        <v>2013</v>
      </c>
      <c r="F194" s="71" t="s">
        <v>545</v>
      </c>
      <c r="G194" s="72"/>
      <c r="H194" s="73" t="s">
        <v>664</v>
      </c>
      <c r="J194" s="61">
        <f>IF(VLOOKUP($A194,'[1]2. Child Protection'!$B$8:$BG$226,'[1]2. Child Protection'!T$1,FALSE)=C194,"",VLOOKUP($A194,'[1]2. Child Protection'!$B$8:$BG$226,'[1]2. Child Protection'!T$1,FALSE)-C194)</f>
        <v>-1.1855896984328496</v>
      </c>
      <c r="K194" s="61" t="str">
        <f>IF(VLOOKUP($A194,'[1]2. Child Protection'!$B$8:$BG$226,'[1]2. Child Protection'!U$1,FALSE)=D194,"",VLOOKUP($A194,'[1]2. Child Protection'!$B$8:$BG$226,'[1]2. Child Protection'!U$1,FALSE))</f>
        <v/>
      </c>
      <c r="L194" s="74" t="e">
        <f>IF(VLOOKUP($A194,'[1]2. Child Protection'!$B$8:$BG$226,'[1]2. Child Protection'!V$1,FALSE)=#REF!,"",VLOOKUP($A194,'[1]2. Child Protection'!$B$8:$BG$226,'[1]2. Child Protection'!V$1,FALSE)-#REF!)</f>
        <v>#REF!</v>
      </c>
      <c r="M194" s="74" t="e">
        <f>IF(VLOOKUP($A194,'[1]2. Child Protection'!$B$8:$BG$226,'[1]2. Child Protection'!W$1,FALSE)=#REF!,"",VLOOKUP($A194,'[1]2. Child Protection'!$B$8:$BG$226,'[1]2. Child Protection'!W$1,FALSE))</f>
        <v>#REF!</v>
      </c>
      <c r="N194" s="74">
        <f>IF(VLOOKUP($A194,'[1]2. Child Protection'!$B$8:$BG$226,'[1]2. Child Protection'!X$1,FALSE)=E194,"",VLOOKUP($A194,'[1]2. Child Protection'!$B$8:$BG$226,'[1]2. Child Protection'!X$1,FALSE)-E194)</f>
        <v>-1913.1</v>
      </c>
      <c r="O194" s="74" t="e">
        <f>IF(VLOOKUP($A194,'[1]2. Child Protection'!$B$8:$BG$226,'[1]2. Child Protection'!Y$1,FALSE)=#REF!,"",VLOOKUP($A194,'[1]2. Child Protection'!$B$8:$BG$226,'[1]2. Child Protection'!Y$1,FALSE))</f>
        <v>#REF!</v>
      </c>
      <c r="P194" s="74" t="e">
        <f>IF(VLOOKUP($A194,'[1]2. Child Protection'!$B$8:$BG$226,'[1]2. Child Protection'!Z$1,FALSE)=F194,"",VLOOKUP($A194,'[1]2. Child Protection'!$B$8:$BG$226,'[1]2. Child Protection'!Z$1,FALSE)-F194)</f>
        <v>#VALUE!</v>
      </c>
      <c r="Q194" s="74" t="str">
        <f>IF(VLOOKUP($A194,'[1]2. Child Protection'!$B$8:$BG$226,'[1]2. Child Protection'!AA$1,FALSE)=G194,"",VLOOKUP($A194,'[1]2. Child Protection'!$B$8:$BG$226,'[1]2. Child Protection'!AA$1,FALSE))</f>
        <v/>
      </c>
      <c r="R194" s="61" t="str">
        <f>IF(VLOOKUP($A194,'[1]2. Child Protection'!$B$8:$BG$226,'[1]2. Child Protection'!AB$1,FALSE)=H194,"",VLOOKUP($A194,'[1]2. Child Protection'!$B$8:$BG$226,'[1]2. Child Protection'!AB$1,FALSE))</f>
        <v>MICS 2018</v>
      </c>
    </row>
    <row r="195" spans="1:18" x14ac:dyDescent="0.25">
      <c r="A195" s="61" t="s">
        <v>689</v>
      </c>
      <c r="B195" s="61" t="s">
        <v>517</v>
      </c>
      <c r="C195" s="96">
        <v>55.589985269354031</v>
      </c>
      <c r="D195" s="61" t="s">
        <v>28</v>
      </c>
      <c r="E195" s="69">
        <v>2020</v>
      </c>
      <c r="F195" s="71" t="s">
        <v>562</v>
      </c>
      <c r="G195" s="72" t="s">
        <v>563</v>
      </c>
      <c r="H195" s="73" t="s">
        <v>665</v>
      </c>
      <c r="J195" s="61" t="e">
        <f>IF(VLOOKUP($A195,'[1]2. Child Protection'!$B$8:$BG$226,'[1]2. Child Protection'!T$1,FALSE)=C195,"",VLOOKUP($A195,'[1]2. Child Protection'!$B$8:$BG$226,'[1]2. Child Protection'!T$1,FALSE)-C195)</f>
        <v>#N/A</v>
      </c>
      <c r="K195" s="61" t="e">
        <f>IF(VLOOKUP($A195,'[1]2. Child Protection'!$B$8:$BG$226,'[1]2. Child Protection'!U$1,FALSE)=D195,"",VLOOKUP($A195,'[1]2. Child Protection'!$B$8:$BG$226,'[1]2. Child Protection'!U$1,FALSE))</f>
        <v>#N/A</v>
      </c>
      <c r="L195" s="74" t="e">
        <f>IF(VLOOKUP($A195,'[1]2. Child Protection'!$B$8:$BG$226,'[1]2. Child Protection'!V$1,FALSE)=#REF!,"",VLOOKUP($A195,'[1]2. Child Protection'!$B$8:$BG$226,'[1]2. Child Protection'!V$1,FALSE)-#REF!)</f>
        <v>#N/A</v>
      </c>
      <c r="M195" s="74" t="e">
        <f>IF(VLOOKUP($A195,'[1]2. Child Protection'!$B$8:$BG$226,'[1]2. Child Protection'!W$1,FALSE)=#REF!,"",VLOOKUP($A195,'[1]2. Child Protection'!$B$8:$BG$226,'[1]2. Child Protection'!W$1,FALSE))</f>
        <v>#N/A</v>
      </c>
      <c r="N195" s="74" t="e">
        <f>IF(VLOOKUP($A195,'[1]2. Child Protection'!$B$8:$BG$226,'[1]2. Child Protection'!X$1,FALSE)=E195,"",VLOOKUP($A195,'[1]2. Child Protection'!$B$8:$BG$226,'[1]2. Child Protection'!X$1,FALSE)-E195)</f>
        <v>#N/A</v>
      </c>
      <c r="O195" s="74" t="e">
        <f>IF(VLOOKUP($A195,'[1]2. Child Protection'!$B$8:$BG$226,'[1]2. Child Protection'!Y$1,FALSE)=#REF!,"",VLOOKUP($A195,'[1]2. Child Protection'!$B$8:$BG$226,'[1]2. Child Protection'!Y$1,FALSE))</f>
        <v>#N/A</v>
      </c>
      <c r="P195" s="74" t="e">
        <f>IF(VLOOKUP($A195,'[1]2. Child Protection'!$B$8:$BG$226,'[1]2. Child Protection'!Z$1,FALSE)=F195,"",VLOOKUP($A195,'[1]2. Child Protection'!$B$8:$BG$226,'[1]2. Child Protection'!Z$1,FALSE)-F195)</f>
        <v>#N/A</v>
      </c>
      <c r="Q195" s="74" t="e">
        <f>IF(VLOOKUP($A195,'[1]2. Child Protection'!$B$8:$BG$226,'[1]2. Child Protection'!AA$1,FALSE)=G195,"",VLOOKUP($A195,'[1]2. Child Protection'!$B$8:$BG$226,'[1]2. Child Protection'!AA$1,FALSE))</f>
        <v>#N/A</v>
      </c>
      <c r="R195" s="61" t="e">
        <f>IF(VLOOKUP($A195,'[1]2. Child Protection'!$B$8:$BG$226,'[1]2. Child Protection'!AB$1,FALSE)=H195,"",VLOOKUP($A195,'[1]2. Child Protection'!$B$8:$BG$226,'[1]2. Child Protection'!AB$1,FALSE))</f>
        <v>#N/A</v>
      </c>
    </row>
    <row r="196" spans="1:18" x14ac:dyDescent="0.25">
      <c r="A196" s="61" t="s">
        <v>278</v>
      </c>
      <c r="B196" s="61" t="s">
        <v>518</v>
      </c>
      <c r="C196" s="74">
        <v>241.18245889171124</v>
      </c>
      <c r="D196" s="61" t="s">
        <v>12</v>
      </c>
      <c r="E196" s="69">
        <v>2019</v>
      </c>
      <c r="F196" s="69" t="s">
        <v>545</v>
      </c>
      <c r="G196" s="72"/>
      <c r="H196" s="73" t="s">
        <v>666</v>
      </c>
      <c r="J196" s="61">
        <f>IF(VLOOKUP($A196,'[1]2. Child Protection'!$B$8:$BG$226,'[1]2. Child Protection'!T$1,FALSE)=C196,"",VLOOKUP($A196,'[1]2. Child Protection'!$B$8:$BG$226,'[1]2. Child Protection'!T$1,FALSE)-C196)</f>
        <v>-141.88245889171122</v>
      </c>
      <c r="K196" s="61" t="str">
        <f>IF(VLOOKUP($A196,'[1]2. Child Protection'!$B$8:$BG$226,'[1]2. Child Protection'!U$1,FALSE)=D196,"",VLOOKUP($A196,'[1]2. Child Protection'!$B$8:$BG$226,'[1]2. Child Protection'!U$1,FALSE))</f>
        <v/>
      </c>
      <c r="L196" s="74" t="e">
        <f>IF(VLOOKUP($A196,'[1]2. Child Protection'!$B$8:$BG$226,'[1]2. Child Protection'!V$1,FALSE)=#REF!,"",VLOOKUP($A196,'[1]2. Child Protection'!$B$8:$BG$226,'[1]2. Child Protection'!V$1,FALSE)-#REF!)</f>
        <v>#REF!</v>
      </c>
      <c r="M196" s="74" t="e">
        <f>IF(VLOOKUP($A196,'[1]2. Child Protection'!$B$8:$BG$226,'[1]2. Child Protection'!W$1,FALSE)=#REF!,"",VLOOKUP($A196,'[1]2. Child Protection'!$B$8:$BG$226,'[1]2. Child Protection'!W$1,FALSE))</f>
        <v>#REF!</v>
      </c>
      <c r="N196" s="74">
        <f>IF(VLOOKUP($A196,'[1]2. Child Protection'!$B$8:$BG$226,'[1]2. Child Protection'!X$1,FALSE)=E196,"",VLOOKUP($A196,'[1]2. Child Protection'!$B$8:$BG$226,'[1]2. Child Protection'!X$1,FALSE)-E196)</f>
        <v>-1919.2</v>
      </c>
      <c r="O196" s="74" t="e">
        <f>IF(VLOOKUP($A196,'[1]2. Child Protection'!$B$8:$BG$226,'[1]2. Child Protection'!Y$1,FALSE)=#REF!,"",VLOOKUP($A196,'[1]2. Child Protection'!$B$8:$BG$226,'[1]2. Child Protection'!Y$1,FALSE))</f>
        <v>#REF!</v>
      </c>
      <c r="P196" s="74" t="e">
        <f>IF(VLOOKUP($A196,'[1]2. Child Protection'!$B$8:$BG$226,'[1]2. Child Protection'!Z$1,FALSE)=F196,"",VLOOKUP($A196,'[1]2. Child Protection'!$B$8:$BG$226,'[1]2. Child Protection'!Z$1,FALSE)-F196)</f>
        <v>#VALUE!</v>
      </c>
      <c r="Q196" s="74" t="str">
        <f>IF(VLOOKUP($A196,'[1]2. Child Protection'!$B$8:$BG$226,'[1]2. Child Protection'!AA$1,FALSE)=G196,"",VLOOKUP($A196,'[1]2. Child Protection'!$B$8:$BG$226,'[1]2. Child Protection'!AA$1,FALSE))</f>
        <v/>
      </c>
      <c r="R196" s="61" t="str">
        <f>IF(VLOOKUP($A196,'[1]2. Child Protection'!$B$8:$BG$226,'[1]2. Child Protection'!AB$1,FALSE)=H196,"",VLOOKUP($A196,'[1]2. Child Protection'!$B$8:$BG$226,'[1]2. Child Protection'!AB$1,FALSE))</f>
        <v>MICS 2019</v>
      </c>
    </row>
    <row r="197" spans="1:18" x14ac:dyDescent="0.25">
      <c r="A197" s="61" t="s">
        <v>305</v>
      </c>
      <c r="B197" s="61" t="s">
        <v>519</v>
      </c>
      <c r="C197" s="74">
        <v>107.65359362513857</v>
      </c>
      <c r="D197" s="61" t="s">
        <v>12</v>
      </c>
      <c r="E197" s="71">
        <v>2021</v>
      </c>
      <c r="F197" s="71" t="s">
        <v>545</v>
      </c>
      <c r="G197" s="72"/>
      <c r="H197" s="73" t="s">
        <v>667</v>
      </c>
      <c r="J197" s="61">
        <f>IF(VLOOKUP($A197,'[1]2. Child Protection'!$B$8:$BG$226,'[1]2. Child Protection'!T$1,FALSE)=C197,"",VLOOKUP($A197,'[1]2. Child Protection'!$B$8:$BG$226,'[1]2. Child Protection'!T$1,FALSE)-C197)</f>
        <v>-11.153593625138569</v>
      </c>
      <c r="K197" s="61" t="str">
        <f>IF(VLOOKUP($A197,'[1]2. Child Protection'!$B$8:$BG$226,'[1]2. Child Protection'!U$1,FALSE)=D197,"",VLOOKUP($A197,'[1]2. Child Protection'!$B$8:$BG$226,'[1]2. Child Protection'!U$1,FALSE))</f>
        <v>p</v>
      </c>
      <c r="L197" s="74" t="e">
        <f>IF(VLOOKUP($A197,'[1]2. Child Protection'!$B$8:$BG$226,'[1]2. Child Protection'!V$1,FALSE)=#REF!,"",VLOOKUP($A197,'[1]2. Child Protection'!$B$8:$BG$226,'[1]2. Child Protection'!V$1,FALSE)-#REF!)</f>
        <v>#REF!</v>
      </c>
      <c r="M197" s="74" t="e">
        <f>IF(VLOOKUP($A197,'[1]2. Child Protection'!$B$8:$BG$226,'[1]2. Child Protection'!W$1,FALSE)=#REF!,"",VLOOKUP($A197,'[1]2. Child Protection'!$B$8:$BG$226,'[1]2. Child Protection'!W$1,FALSE))</f>
        <v>#REF!</v>
      </c>
      <c r="N197" s="74">
        <f>IF(VLOOKUP($A197,'[1]2. Child Protection'!$B$8:$BG$226,'[1]2. Child Protection'!X$1,FALSE)=E197,"",VLOOKUP($A197,'[1]2. Child Protection'!$B$8:$BG$226,'[1]2. Child Protection'!X$1,FALSE)-E197)</f>
        <v>-1921.6</v>
      </c>
      <c r="O197" s="74" t="e">
        <f>IF(VLOOKUP($A197,'[1]2. Child Protection'!$B$8:$BG$226,'[1]2. Child Protection'!Y$1,FALSE)=#REF!,"",VLOOKUP($A197,'[1]2. Child Protection'!$B$8:$BG$226,'[1]2. Child Protection'!Y$1,FALSE))</f>
        <v>#REF!</v>
      </c>
      <c r="P197" s="74" t="e">
        <f>IF(VLOOKUP($A197,'[1]2. Child Protection'!$B$8:$BG$226,'[1]2. Child Protection'!Z$1,FALSE)=F197,"",VLOOKUP($A197,'[1]2. Child Protection'!$B$8:$BG$226,'[1]2. Child Protection'!Z$1,FALSE)-F197)</f>
        <v>#VALUE!</v>
      </c>
      <c r="Q197" s="74" t="str">
        <f>IF(VLOOKUP($A197,'[1]2. Child Protection'!$B$8:$BG$226,'[1]2. Child Protection'!AA$1,FALSE)=G197,"",VLOOKUP($A197,'[1]2. Child Protection'!$B$8:$BG$226,'[1]2. Child Protection'!AA$1,FALSE))</f>
        <v/>
      </c>
      <c r="R197" s="61" t="str">
        <f>IF(VLOOKUP($A197,'[1]2. Child Protection'!$B$8:$BG$226,'[1]2. Child Protection'!AB$1,FALSE)=H197,"",VLOOKUP($A197,'[1]2. Child Protection'!$B$8:$BG$226,'[1]2. Child Protection'!AB$1,FALSE))</f>
        <v>MICS 2019-20</v>
      </c>
    </row>
    <row r="198" spans="1:18" x14ac:dyDescent="0.25">
      <c r="A198" s="61" t="s">
        <v>279</v>
      </c>
      <c r="B198" s="61" t="s">
        <v>520</v>
      </c>
      <c r="C198" s="74" t="s">
        <v>12</v>
      </c>
      <c r="D198" s="61" t="s">
        <v>12</v>
      </c>
      <c r="E198" s="69" t="s">
        <v>12</v>
      </c>
      <c r="F198" s="71" t="s">
        <v>12</v>
      </c>
      <c r="G198" s="72" t="s">
        <v>12</v>
      </c>
      <c r="H198" s="73" t="s">
        <v>12</v>
      </c>
      <c r="J198" s="61" t="e">
        <f>IF(VLOOKUP($A198,'[1]2. Child Protection'!$B$8:$BG$226,'[1]2. Child Protection'!T$1,FALSE)=C198,"",VLOOKUP($A198,'[1]2. Child Protection'!$B$8:$BG$226,'[1]2. Child Protection'!T$1,FALSE)-C198)</f>
        <v>#VALUE!</v>
      </c>
      <c r="K198" s="61" t="str">
        <f>IF(VLOOKUP($A198,'[1]2. Child Protection'!$B$8:$BG$226,'[1]2. Child Protection'!U$1,FALSE)=D198,"",VLOOKUP($A198,'[1]2. Child Protection'!$B$8:$BG$226,'[1]2. Child Protection'!U$1,FALSE))</f>
        <v/>
      </c>
      <c r="L198" s="74" t="e">
        <f>IF(VLOOKUP($A198,'[1]2. Child Protection'!$B$8:$BG$226,'[1]2. Child Protection'!V$1,FALSE)=#REF!,"",VLOOKUP($A198,'[1]2. Child Protection'!$B$8:$BG$226,'[1]2. Child Protection'!V$1,FALSE)-#REF!)</f>
        <v>#REF!</v>
      </c>
      <c r="M198" s="74" t="e">
        <f>IF(VLOOKUP($A198,'[1]2. Child Protection'!$B$8:$BG$226,'[1]2. Child Protection'!W$1,FALSE)=#REF!,"",VLOOKUP($A198,'[1]2. Child Protection'!$B$8:$BG$226,'[1]2. Child Protection'!W$1,FALSE))</f>
        <v>#REF!</v>
      </c>
      <c r="N198" s="74" t="e">
        <f>IF(VLOOKUP($A198,'[1]2. Child Protection'!$B$8:$BG$226,'[1]2. Child Protection'!X$1,FALSE)=E198,"",VLOOKUP($A198,'[1]2. Child Protection'!$B$8:$BG$226,'[1]2. Child Protection'!X$1,FALSE)-E198)</f>
        <v>#VALUE!</v>
      </c>
      <c r="O198" s="74" t="e">
        <f>IF(VLOOKUP($A198,'[1]2. Child Protection'!$B$8:$BG$226,'[1]2. Child Protection'!Y$1,FALSE)=#REF!,"",VLOOKUP($A198,'[1]2. Child Protection'!$B$8:$BG$226,'[1]2. Child Protection'!Y$1,FALSE))</f>
        <v>#REF!</v>
      </c>
      <c r="P198" s="74" t="e">
        <f>IF(VLOOKUP($A198,'[1]2. Child Protection'!$B$8:$BG$226,'[1]2. Child Protection'!Z$1,FALSE)=F198,"",VLOOKUP($A198,'[1]2. Child Protection'!$B$8:$BG$226,'[1]2. Child Protection'!Z$1,FALSE)-F198)</f>
        <v>#VALUE!</v>
      </c>
      <c r="Q198" s="74" t="str">
        <f>IF(VLOOKUP($A198,'[1]2. Child Protection'!$B$8:$BG$226,'[1]2. Child Protection'!AA$1,FALSE)=G198,"",VLOOKUP($A198,'[1]2. Child Protection'!$B$8:$BG$226,'[1]2. Child Protection'!AA$1,FALSE))</f>
        <v/>
      </c>
      <c r="R198" s="61" t="str">
        <f>IF(VLOOKUP($A198,'[1]2. Child Protection'!$B$8:$BG$226,'[1]2. Child Protection'!AB$1,FALSE)=H198,"",VLOOKUP($A198,'[1]2. Child Protection'!$B$8:$BG$226,'[1]2. Child Protection'!AB$1,FALSE))</f>
        <v>MICS 2019-20</v>
      </c>
    </row>
    <row r="199" spans="1:18" x14ac:dyDescent="0.25">
      <c r="A199" s="61" t="s">
        <v>281</v>
      </c>
      <c r="B199" s="61" t="s">
        <v>521</v>
      </c>
      <c r="C199" s="74">
        <v>226.63036660962649</v>
      </c>
      <c r="D199" s="61" t="s">
        <v>12</v>
      </c>
      <c r="E199" s="69">
        <v>2012</v>
      </c>
      <c r="F199" s="71" t="s">
        <v>545</v>
      </c>
      <c r="G199" s="72"/>
      <c r="H199" s="73" t="s">
        <v>668</v>
      </c>
      <c r="J199" s="61">
        <f>IF(VLOOKUP($A199,'[1]2. Child Protection'!$B$8:$BG$226,'[1]2. Child Protection'!T$1,FALSE)=C199,"",VLOOKUP($A199,'[1]2. Child Protection'!$B$8:$BG$226,'[1]2. Child Protection'!T$1,FALSE)-C199)</f>
        <v>-201.13036660962649</v>
      </c>
      <c r="K199" s="61" t="str">
        <f>IF(VLOOKUP($A199,'[1]2. Child Protection'!$B$8:$BG$226,'[1]2. Child Protection'!U$1,FALSE)=D199,"",VLOOKUP($A199,'[1]2. Child Protection'!$B$8:$BG$226,'[1]2. Child Protection'!U$1,FALSE))</f>
        <v/>
      </c>
      <c r="L199" s="74" t="e">
        <f>IF(VLOOKUP($A199,'[1]2. Child Protection'!$B$8:$BG$226,'[1]2. Child Protection'!V$1,FALSE)=#REF!,"",VLOOKUP($A199,'[1]2. Child Protection'!$B$8:$BG$226,'[1]2. Child Protection'!V$1,FALSE)-#REF!)</f>
        <v>#REF!</v>
      </c>
      <c r="M199" s="74" t="e">
        <f>IF(VLOOKUP($A199,'[1]2. Child Protection'!$B$8:$BG$226,'[1]2. Child Protection'!W$1,FALSE)=#REF!,"",VLOOKUP($A199,'[1]2. Child Protection'!$B$8:$BG$226,'[1]2. Child Protection'!W$1,FALSE))</f>
        <v>#REF!</v>
      </c>
      <c r="N199" s="74">
        <f>IF(VLOOKUP($A199,'[1]2. Child Protection'!$B$8:$BG$226,'[1]2. Child Protection'!X$1,FALSE)=E199,"",VLOOKUP($A199,'[1]2. Child Protection'!$B$8:$BG$226,'[1]2. Child Protection'!X$1,FALSE)-E199)</f>
        <v>-1979.8</v>
      </c>
      <c r="O199" s="74" t="e">
        <f>IF(VLOOKUP($A199,'[1]2. Child Protection'!$B$8:$BG$226,'[1]2. Child Protection'!Y$1,FALSE)=#REF!,"",VLOOKUP($A199,'[1]2. Child Protection'!$B$8:$BG$226,'[1]2. Child Protection'!Y$1,FALSE))</f>
        <v>#REF!</v>
      </c>
      <c r="P199" s="74" t="e">
        <f>IF(VLOOKUP($A199,'[1]2. Child Protection'!$B$8:$BG$226,'[1]2. Child Protection'!Z$1,FALSE)=F199,"",VLOOKUP($A199,'[1]2. Child Protection'!$B$8:$BG$226,'[1]2. Child Protection'!Z$1,FALSE)-F199)</f>
        <v>#VALUE!</v>
      </c>
      <c r="Q199" s="74" t="str">
        <f>IF(VLOOKUP($A199,'[1]2. Child Protection'!$B$8:$BG$226,'[1]2. Child Protection'!AA$1,FALSE)=G199,"",VLOOKUP($A199,'[1]2. Child Protection'!$B$8:$BG$226,'[1]2. Child Protection'!AA$1,FALSE))</f>
        <v/>
      </c>
      <c r="R199" s="61" t="str">
        <f>IF(VLOOKUP($A199,'[1]2. Child Protection'!$B$8:$BG$226,'[1]2. Child Protection'!AB$1,FALSE)=H199,"",VLOOKUP($A199,'[1]2. Child Protection'!$B$8:$BG$226,'[1]2. Child Protection'!AB$1,FALSE))</f>
        <v>DHS 2016</v>
      </c>
    </row>
    <row r="200" spans="1:18" x14ac:dyDescent="0.25">
      <c r="A200" s="61" t="s">
        <v>282</v>
      </c>
      <c r="B200" s="61" t="s">
        <v>522</v>
      </c>
      <c r="C200" s="74">
        <v>631.81169313850262</v>
      </c>
      <c r="D200" s="61" t="s">
        <v>12</v>
      </c>
      <c r="E200" s="69">
        <v>2020</v>
      </c>
      <c r="F200" s="71" t="s">
        <v>545</v>
      </c>
      <c r="G200" s="72"/>
      <c r="H200" s="73" t="s">
        <v>669</v>
      </c>
      <c r="J200" s="61">
        <f>IF(VLOOKUP($A200,'[1]2. Child Protection'!$B$8:$BG$226,'[1]2. Child Protection'!T$1,FALSE)=C200,"",VLOOKUP($A200,'[1]2. Child Protection'!$B$8:$BG$226,'[1]2. Child Protection'!T$1,FALSE)-C200)</f>
        <v>-533.01169313850266</v>
      </c>
      <c r="K200" s="61" t="str">
        <f>IF(VLOOKUP($A200,'[1]2. Child Protection'!$B$8:$BG$226,'[1]2. Child Protection'!U$1,FALSE)=D200,"",VLOOKUP($A200,'[1]2. Child Protection'!$B$8:$BG$226,'[1]2. Child Protection'!U$1,FALSE))</f>
        <v/>
      </c>
      <c r="L200" s="74" t="e">
        <f>IF(VLOOKUP($A200,'[1]2. Child Protection'!$B$8:$BG$226,'[1]2. Child Protection'!V$1,FALSE)=#REF!,"",VLOOKUP($A200,'[1]2. Child Protection'!$B$8:$BG$226,'[1]2. Child Protection'!V$1,FALSE)-#REF!)</f>
        <v>#REF!</v>
      </c>
      <c r="M200" s="74" t="e">
        <f>IF(VLOOKUP($A200,'[1]2. Child Protection'!$B$8:$BG$226,'[1]2. Child Protection'!W$1,FALSE)=#REF!,"",VLOOKUP($A200,'[1]2. Child Protection'!$B$8:$BG$226,'[1]2. Child Protection'!W$1,FALSE))</f>
        <v>#REF!</v>
      </c>
      <c r="N200" s="74">
        <f>IF(VLOOKUP($A200,'[1]2. Child Protection'!$B$8:$BG$226,'[1]2. Child Protection'!X$1,FALSE)=E200,"",VLOOKUP($A200,'[1]2. Child Protection'!$B$8:$BG$226,'[1]2. Child Protection'!X$1,FALSE)-E200)</f>
        <v>-1920.1</v>
      </c>
      <c r="O200" s="74" t="e">
        <f>IF(VLOOKUP($A200,'[1]2. Child Protection'!$B$8:$BG$226,'[1]2. Child Protection'!Y$1,FALSE)=#REF!,"",VLOOKUP($A200,'[1]2. Child Protection'!$B$8:$BG$226,'[1]2. Child Protection'!Y$1,FALSE))</f>
        <v>#REF!</v>
      </c>
      <c r="P200" s="74" t="e">
        <f>IF(VLOOKUP($A200,'[1]2. Child Protection'!$B$8:$BG$226,'[1]2. Child Protection'!Z$1,FALSE)=F200,"",VLOOKUP($A200,'[1]2. Child Protection'!$B$8:$BG$226,'[1]2. Child Protection'!Z$1,FALSE)-F200)</f>
        <v>#VALUE!</v>
      </c>
      <c r="Q200" s="74" t="str">
        <f>IF(VLOOKUP($A200,'[1]2. Child Protection'!$B$8:$BG$226,'[1]2. Child Protection'!AA$1,FALSE)=G200,"",VLOOKUP($A200,'[1]2. Child Protection'!$B$8:$BG$226,'[1]2. Child Protection'!AA$1,FALSE))</f>
        <v/>
      </c>
      <c r="R200" s="61" t="str">
        <f>IF(VLOOKUP($A200,'[1]2. Child Protection'!$B$8:$BG$226,'[1]2. Child Protection'!AB$1,FALSE)=H200,"",VLOOKUP($A200,'[1]2. Child Protection'!$B$8:$BG$226,'[1]2. Child Protection'!AB$1,FALSE))</f>
        <v>MICS 2012</v>
      </c>
    </row>
    <row r="201" spans="1:18" x14ac:dyDescent="0.25">
      <c r="A201" s="61" t="s">
        <v>284</v>
      </c>
      <c r="B201" s="61" t="s">
        <v>523</v>
      </c>
      <c r="C201" s="96" t="s">
        <v>12</v>
      </c>
      <c r="D201" s="61" t="s">
        <v>12</v>
      </c>
      <c r="E201" s="69" t="s">
        <v>12</v>
      </c>
      <c r="F201" s="69" t="s">
        <v>12</v>
      </c>
      <c r="G201" s="70" t="s">
        <v>12</v>
      </c>
      <c r="H201" s="73" t="s">
        <v>12</v>
      </c>
      <c r="J201" s="61" t="e">
        <f>IF(VLOOKUP($A201,'[1]2. Child Protection'!$B$8:$BG$226,'[1]2. Child Protection'!T$1,FALSE)=C201,"",VLOOKUP($A201,'[1]2. Child Protection'!$B$8:$BG$226,'[1]2. Child Protection'!T$1,FALSE)-C201)</f>
        <v>#VALUE!</v>
      </c>
      <c r="K201" s="61" t="str">
        <f>IF(VLOOKUP($A201,'[1]2. Child Protection'!$B$8:$BG$226,'[1]2. Child Protection'!U$1,FALSE)=D201,"",VLOOKUP($A201,'[1]2. Child Protection'!$B$8:$BG$226,'[1]2. Child Protection'!U$1,FALSE))</f>
        <v/>
      </c>
      <c r="L201" s="74" t="e">
        <f>IF(VLOOKUP($A201,'[1]2. Child Protection'!$B$8:$BG$226,'[1]2. Child Protection'!V$1,FALSE)=#REF!,"",VLOOKUP($A201,'[1]2. Child Protection'!$B$8:$BG$226,'[1]2. Child Protection'!V$1,FALSE)-#REF!)</f>
        <v>#REF!</v>
      </c>
      <c r="M201" s="74" t="e">
        <f>IF(VLOOKUP($A201,'[1]2. Child Protection'!$B$8:$BG$226,'[1]2. Child Protection'!W$1,FALSE)=#REF!,"",VLOOKUP($A201,'[1]2. Child Protection'!$B$8:$BG$226,'[1]2. Child Protection'!W$1,FALSE))</f>
        <v>#REF!</v>
      </c>
      <c r="N201" s="74" t="e">
        <f>IF(VLOOKUP($A201,'[1]2. Child Protection'!$B$8:$BG$226,'[1]2. Child Protection'!X$1,FALSE)=E201,"",VLOOKUP($A201,'[1]2. Child Protection'!$B$8:$BG$226,'[1]2. Child Protection'!X$1,FALSE)-E201)</f>
        <v>#VALUE!</v>
      </c>
      <c r="O201" s="74" t="e">
        <f>IF(VLOOKUP($A201,'[1]2. Child Protection'!$B$8:$BG$226,'[1]2. Child Protection'!Y$1,FALSE)=#REF!,"",VLOOKUP($A201,'[1]2. Child Protection'!$B$8:$BG$226,'[1]2. Child Protection'!Y$1,FALSE))</f>
        <v>#REF!</v>
      </c>
      <c r="P201" s="74" t="e">
        <f>IF(VLOOKUP($A201,'[1]2. Child Protection'!$B$8:$BG$226,'[1]2. Child Protection'!Z$1,FALSE)=F201,"",VLOOKUP($A201,'[1]2. Child Protection'!$B$8:$BG$226,'[1]2. Child Protection'!Z$1,FALSE)-F201)</f>
        <v>#VALUE!</v>
      </c>
      <c r="Q201" s="74" t="str">
        <f>IF(VLOOKUP($A201,'[1]2. Child Protection'!$B$8:$BG$226,'[1]2. Child Protection'!AA$1,FALSE)=G201,"",VLOOKUP($A201,'[1]2. Child Protection'!$B$8:$BG$226,'[1]2. Child Protection'!AA$1,FALSE))</f>
        <v>y</v>
      </c>
      <c r="R201" s="61" t="str">
        <f>IF(VLOOKUP($A201,'[1]2. Child Protection'!$B$8:$BG$226,'[1]2. Child Protection'!AB$1,FALSE)=H201,"",VLOOKUP($A201,'[1]2. Child Protection'!$B$8:$BG$226,'[1]2. Child Protection'!AB$1,FALSE))</f>
        <v>Ministry of Health and Prevention 2018</v>
      </c>
    </row>
    <row r="202" spans="1:18" x14ac:dyDescent="0.25">
      <c r="A202" s="61" t="s">
        <v>286</v>
      </c>
      <c r="B202" s="61" t="s">
        <v>524</v>
      </c>
      <c r="C202" s="96">
        <v>66.344374191398018</v>
      </c>
      <c r="D202" s="61" t="s">
        <v>12</v>
      </c>
      <c r="E202" s="69">
        <v>2011</v>
      </c>
      <c r="F202" s="69" t="s">
        <v>545</v>
      </c>
      <c r="G202" s="70"/>
      <c r="H202" s="73" t="s">
        <v>710</v>
      </c>
      <c r="J202" s="61" t="e">
        <f>IF(VLOOKUP($A202,'[1]2. Child Protection'!$B$8:$BG$226,'[1]2. Child Protection'!T$1,FALSE)=C202,"",VLOOKUP($A202,'[1]2. Child Protection'!$B$8:$BG$226,'[1]2. Child Protection'!T$1,FALSE)-C202)</f>
        <v>#VALUE!</v>
      </c>
      <c r="K202" s="61" t="str">
        <f>IF(VLOOKUP($A202,'[1]2. Child Protection'!$B$8:$BG$226,'[1]2. Child Protection'!U$1,FALSE)=D202,"",VLOOKUP($A202,'[1]2. Child Protection'!$B$8:$BG$226,'[1]2. Child Protection'!U$1,FALSE))</f>
        <v/>
      </c>
      <c r="L202" s="74" t="e">
        <f>IF(VLOOKUP($A202,'[1]2. Child Protection'!$B$8:$BG$226,'[1]2. Child Protection'!V$1,FALSE)=#REF!,"",VLOOKUP($A202,'[1]2. Child Protection'!$B$8:$BG$226,'[1]2. Child Protection'!V$1,FALSE)-#REF!)</f>
        <v>#REF!</v>
      </c>
      <c r="M202" s="74" t="e">
        <f>IF(VLOOKUP($A202,'[1]2. Child Protection'!$B$8:$BG$226,'[1]2. Child Protection'!W$1,FALSE)=#REF!,"",VLOOKUP($A202,'[1]2. Child Protection'!$B$8:$BG$226,'[1]2. Child Protection'!W$1,FALSE))</f>
        <v>#REF!</v>
      </c>
      <c r="N202" s="74">
        <f>IF(VLOOKUP($A202,'[1]2. Child Protection'!$B$8:$BG$226,'[1]2. Child Protection'!X$1,FALSE)=E202,"",VLOOKUP($A202,'[1]2. Child Protection'!$B$8:$BG$226,'[1]2. Child Protection'!X$1,FALSE)-E202)</f>
        <v>-1911</v>
      </c>
      <c r="O202" s="74" t="e">
        <f>IF(VLOOKUP($A202,'[1]2. Child Protection'!$B$8:$BG$226,'[1]2. Child Protection'!Y$1,FALSE)=#REF!,"",VLOOKUP($A202,'[1]2. Child Protection'!$B$8:$BG$226,'[1]2. Child Protection'!Y$1,FALSE))</f>
        <v>#REF!</v>
      </c>
      <c r="P202" s="74" t="e">
        <f>IF(VLOOKUP($A202,'[1]2. Child Protection'!$B$8:$BG$226,'[1]2. Child Protection'!Z$1,FALSE)=F202,"",VLOOKUP($A202,'[1]2. Child Protection'!$B$8:$BG$226,'[1]2. Child Protection'!Z$1,FALSE)-F202)</f>
        <v>#VALUE!</v>
      </c>
      <c r="Q202" s="74" t="str">
        <f>IF(VLOOKUP($A202,'[1]2. Child Protection'!$B$8:$BG$226,'[1]2. Child Protection'!AA$1,FALSE)=G202,"",VLOOKUP($A202,'[1]2. Child Protection'!$B$8:$BG$226,'[1]2. Child Protection'!AA$1,FALSE))</f>
        <v>v</v>
      </c>
      <c r="R202" s="61" t="str">
        <f>IF(VLOOKUP($A202,'[1]2. Child Protection'!$B$8:$BG$226,'[1]2. Child Protection'!AB$1,FALSE)=H202,"",VLOOKUP($A202,'[1]2. Child Protection'!$B$8:$BG$226,'[1]2. Child Protection'!AB$1,FALSE))</f>
        <v>UNSD Population and Vital Statistics Report, January 2021, latest update on 4 Jan 2022</v>
      </c>
    </row>
    <row r="203" spans="1:18" x14ac:dyDescent="0.25">
      <c r="A203" s="61" t="s">
        <v>287</v>
      </c>
      <c r="B203" s="61" t="s">
        <v>510</v>
      </c>
      <c r="C203" s="74">
        <v>49.133588997966115</v>
      </c>
      <c r="D203" s="61" t="s">
        <v>12</v>
      </c>
      <c r="E203" s="69">
        <v>2010</v>
      </c>
      <c r="F203" s="71" t="s">
        <v>545</v>
      </c>
      <c r="G203" s="72"/>
      <c r="H203" s="73" t="s">
        <v>670</v>
      </c>
      <c r="J203" s="61">
        <f>IF(VLOOKUP($A203,'[1]2. Child Protection'!$B$8:$BG$226,'[1]2. Child Protection'!T$1,FALSE)=C203,"",VLOOKUP($A203,'[1]2. Child Protection'!$B$8:$BG$226,'[1]2. Child Protection'!T$1,FALSE)-C203)</f>
        <v>-25.833588997966114</v>
      </c>
      <c r="K203" s="61" t="str">
        <f>IF(VLOOKUP($A203,'[1]2. Child Protection'!$B$8:$BG$226,'[1]2. Child Protection'!U$1,FALSE)=D203,"",VLOOKUP($A203,'[1]2. Child Protection'!$B$8:$BG$226,'[1]2. Child Protection'!U$1,FALSE))</f>
        <v/>
      </c>
      <c r="L203" s="74" t="e">
        <f>IF(VLOOKUP($A203,'[1]2. Child Protection'!$B$8:$BG$226,'[1]2. Child Protection'!V$1,FALSE)=#REF!,"",VLOOKUP($A203,'[1]2. Child Protection'!$B$8:$BG$226,'[1]2. Child Protection'!V$1,FALSE)-#REF!)</f>
        <v>#REF!</v>
      </c>
      <c r="M203" s="74" t="e">
        <f>IF(VLOOKUP($A203,'[1]2. Child Protection'!$B$8:$BG$226,'[1]2. Child Protection'!W$1,FALSE)=#REF!,"",VLOOKUP($A203,'[1]2. Child Protection'!$B$8:$BG$226,'[1]2. Child Protection'!W$1,FALSE))</f>
        <v>#REF!</v>
      </c>
      <c r="N203" s="74">
        <f>IF(VLOOKUP($A203,'[1]2. Child Protection'!$B$8:$BG$226,'[1]2. Child Protection'!X$1,FALSE)=E203,"",VLOOKUP($A203,'[1]2. Child Protection'!$B$8:$BG$226,'[1]2. Child Protection'!X$1,FALSE)-E203)</f>
        <v>-1982.2</v>
      </c>
      <c r="O203" s="74" t="e">
        <f>IF(VLOOKUP($A203,'[1]2. Child Protection'!$B$8:$BG$226,'[1]2. Child Protection'!Y$1,FALSE)=#REF!,"",VLOOKUP($A203,'[1]2. Child Protection'!$B$8:$BG$226,'[1]2. Child Protection'!Y$1,FALSE))</f>
        <v>#REF!</v>
      </c>
      <c r="P203" s="74" t="e">
        <f>IF(VLOOKUP($A203,'[1]2. Child Protection'!$B$8:$BG$226,'[1]2. Child Protection'!Z$1,FALSE)=F203,"",VLOOKUP($A203,'[1]2. Child Protection'!$B$8:$BG$226,'[1]2. Child Protection'!Z$1,FALSE)-F203)</f>
        <v>#VALUE!</v>
      </c>
      <c r="Q203" s="74" t="str">
        <f>IF(VLOOKUP($A203,'[1]2. Child Protection'!$B$8:$BG$226,'[1]2. Child Protection'!AA$1,FALSE)=G203,"",VLOOKUP($A203,'[1]2. Child Protection'!$B$8:$BG$226,'[1]2. Child Protection'!AA$1,FALSE))</f>
        <v/>
      </c>
      <c r="R203" s="61" t="str">
        <f>IF(VLOOKUP($A203,'[1]2. Child Protection'!$B$8:$BG$226,'[1]2. Child Protection'!AB$1,FALSE)=H203,"",VLOOKUP($A203,'[1]2. Child Protection'!$B$8:$BG$226,'[1]2. Child Protection'!AB$1,FALSE))</f>
        <v>DHS 2015-16</v>
      </c>
    </row>
    <row r="204" spans="1:18" x14ac:dyDescent="0.25">
      <c r="A204" s="61" t="s">
        <v>308</v>
      </c>
      <c r="B204" s="61" t="s">
        <v>525</v>
      </c>
      <c r="C204" s="96">
        <v>77.049168677050744</v>
      </c>
      <c r="D204" s="61" t="s">
        <v>12</v>
      </c>
      <c r="E204" s="69">
        <v>2012</v>
      </c>
      <c r="F204" s="69" t="s">
        <v>545</v>
      </c>
      <c r="G204" s="70"/>
      <c r="H204" s="73" t="s">
        <v>671</v>
      </c>
      <c r="J204" s="61" t="e">
        <f>IF(VLOOKUP($A204,'[1]2. Child Protection'!$B$8:$BG$226,'[1]2. Child Protection'!T$1,FALSE)=C204,"",VLOOKUP($A204,'[1]2. Child Protection'!$B$8:$BG$226,'[1]2. Child Protection'!T$1,FALSE)-C204)</f>
        <v>#VALUE!</v>
      </c>
      <c r="K204" s="61" t="str">
        <f>IF(VLOOKUP($A204,'[1]2. Child Protection'!$B$8:$BG$226,'[1]2. Child Protection'!U$1,FALSE)=D204,"",VLOOKUP($A204,'[1]2. Child Protection'!$B$8:$BG$226,'[1]2. Child Protection'!U$1,FALSE))</f>
        <v/>
      </c>
      <c r="L204" s="74" t="e">
        <f>IF(VLOOKUP($A204,'[1]2. Child Protection'!$B$8:$BG$226,'[1]2. Child Protection'!V$1,FALSE)=#REF!,"",VLOOKUP($A204,'[1]2. Child Protection'!$B$8:$BG$226,'[1]2. Child Protection'!V$1,FALSE)-#REF!)</f>
        <v>#REF!</v>
      </c>
      <c r="M204" s="74" t="e">
        <f>IF(VLOOKUP($A204,'[1]2. Child Protection'!$B$8:$BG$226,'[1]2. Child Protection'!W$1,FALSE)=#REF!,"",VLOOKUP($A204,'[1]2. Child Protection'!$B$8:$BG$226,'[1]2. Child Protection'!W$1,FALSE))</f>
        <v>#REF!</v>
      </c>
      <c r="N204" s="74">
        <f>IF(VLOOKUP($A204,'[1]2. Child Protection'!$B$8:$BG$226,'[1]2. Child Protection'!X$1,FALSE)=E204,"",VLOOKUP($A204,'[1]2. Child Protection'!$B$8:$BG$226,'[1]2. Child Protection'!X$1,FALSE)-E204)</f>
        <v>-1912</v>
      </c>
      <c r="O204" s="74" t="e">
        <f>IF(VLOOKUP($A204,'[1]2. Child Protection'!$B$8:$BG$226,'[1]2. Child Protection'!Y$1,FALSE)=#REF!,"",VLOOKUP($A204,'[1]2. Child Protection'!$B$8:$BG$226,'[1]2. Child Protection'!Y$1,FALSE))</f>
        <v>#REF!</v>
      </c>
      <c r="P204" s="74" t="e">
        <f>IF(VLOOKUP($A204,'[1]2. Child Protection'!$B$8:$BG$226,'[1]2. Child Protection'!Z$1,FALSE)=F204,"",VLOOKUP($A204,'[1]2. Child Protection'!$B$8:$BG$226,'[1]2. Child Protection'!Z$1,FALSE)-F204)</f>
        <v>#VALUE!</v>
      </c>
      <c r="Q204" s="74" t="str">
        <f>IF(VLOOKUP($A204,'[1]2. Child Protection'!$B$8:$BG$226,'[1]2. Child Protection'!AA$1,FALSE)=G204,"",VLOOKUP($A204,'[1]2. Child Protection'!$B$8:$BG$226,'[1]2. Child Protection'!AA$1,FALSE))</f>
        <v>v</v>
      </c>
      <c r="R204" s="61" t="str">
        <f>IF(VLOOKUP($A204,'[1]2. Child Protection'!$B$8:$BG$226,'[1]2. Child Protection'!AB$1,FALSE)=H204,"",VLOOKUP($A204,'[1]2. Child Protection'!$B$8:$BG$226,'[1]2. Child Protection'!AB$1,FALSE))</f>
        <v>UNSD Population and Vital Statistics Report, January 2021, latest update on 4 Jan 2022</v>
      </c>
    </row>
    <row r="205" spans="1:18" x14ac:dyDescent="0.25">
      <c r="A205" s="61" t="s">
        <v>288</v>
      </c>
      <c r="B205" s="61" t="s">
        <v>526</v>
      </c>
      <c r="C205" s="74">
        <v>351.88777301942343</v>
      </c>
      <c r="D205" s="61" t="s">
        <v>12</v>
      </c>
      <c r="E205" s="69">
        <v>2021</v>
      </c>
      <c r="F205" s="71" t="s">
        <v>545</v>
      </c>
      <c r="G205" s="72"/>
      <c r="H205" s="73" t="s">
        <v>672</v>
      </c>
      <c r="J205" s="61">
        <f>IF(VLOOKUP($A205,'[1]2. Child Protection'!$B$8:$BG$226,'[1]2. Child Protection'!T$1,FALSE)=C205,"",VLOOKUP($A205,'[1]2. Child Protection'!$B$8:$BG$226,'[1]2. Child Protection'!T$1,FALSE)-C205)</f>
        <v>-252.68777301942345</v>
      </c>
      <c r="K205" s="61" t="str">
        <f>IF(VLOOKUP($A205,'[1]2. Child Protection'!$B$8:$BG$226,'[1]2. Child Protection'!U$1,FALSE)=D205,"",VLOOKUP($A205,'[1]2. Child Protection'!$B$8:$BG$226,'[1]2. Child Protection'!U$1,FALSE))</f>
        <v/>
      </c>
      <c r="L205" s="74" t="e">
        <f>IF(VLOOKUP($A205,'[1]2. Child Protection'!$B$8:$BG$226,'[1]2. Child Protection'!V$1,FALSE)=#REF!,"",VLOOKUP($A205,'[1]2. Child Protection'!$B$8:$BG$226,'[1]2. Child Protection'!V$1,FALSE)-#REF!)</f>
        <v>#REF!</v>
      </c>
      <c r="M205" s="74" t="e">
        <f>IF(VLOOKUP($A205,'[1]2. Child Protection'!$B$8:$BG$226,'[1]2. Child Protection'!W$1,FALSE)=#REF!,"",VLOOKUP($A205,'[1]2. Child Protection'!$B$8:$BG$226,'[1]2. Child Protection'!W$1,FALSE))</f>
        <v>#REF!</v>
      </c>
      <c r="N205" s="74">
        <f>IF(VLOOKUP($A205,'[1]2. Child Protection'!$B$8:$BG$226,'[1]2. Child Protection'!X$1,FALSE)=E205,"",VLOOKUP($A205,'[1]2. Child Protection'!$B$8:$BG$226,'[1]2. Child Protection'!X$1,FALSE)-E205)</f>
        <v>-1921.1</v>
      </c>
      <c r="O205" s="74" t="e">
        <f>IF(VLOOKUP($A205,'[1]2. Child Protection'!$B$8:$BG$226,'[1]2. Child Protection'!Y$1,FALSE)=#REF!,"",VLOOKUP($A205,'[1]2. Child Protection'!$B$8:$BG$226,'[1]2. Child Protection'!Y$1,FALSE))</f>
        <v>#REF!</v>
      </c>
      <c r="P205" s="74" t="e">
        <f>IF(VLOOKUP($A205,'[1]2. Child Protection'!$B$8:$BG$226,'[1]2. Child Protection'!Z$1,FALSE)=F205,"",VLOOKUP($A205,'[1]2. Child Protection'!$B$8:$BG$226,'[1]2. Child Protection'!Z$1,FALSE)-F205)</f>
        <v>#VALUE!</v>
      </c>
      <c r="Q205" s="74" t="str">
        <f>IF(VLOOKUP($A205,'[1]2. Child Protection'!$B$8:$BG$226,'[1]2. Child Protection'!AA$1,FALSE)=G205,"",VLOOKUP($A205,'[1]2. Child Protection'!$B$8:$BG$226,'[1]2. Child Protection'!AA$1,FALSE))</f>
        <v/>
      </c>
      <c r="R205" s="61" t="str">
        <f>IF(VLOOKUP($A205,'[1]2. Child Protection'!$B$8:$BG$226,'[1]2. Child Protection'!AB$1,FALSE)=H205,"",VLOOKUP($A205,'[1]2. Child Protection'!$B$8:$BG$226,'[1]2. Child Protection'!AB$1,FALSE))</f>
        <v>MICS 2013</v>
      </c>
    </row>
    <row r="206" spans="1:18" x14ac:dyDescent="0.25">
      <c r="A206" s="61" t="s">
        <v>289</v>
      </c>
      <c r="B206" s="61" t="s">
        <v>527</v>
      </c>
      <c r="C206" s="74">
        <v>281.26442340031872</v>
      </c>
      <c r="D206" s="61" t="s">
        <v>12</v>
      </c>
      <c r="E206" s="69">
        <v>2020</v>
      </c>
      <c r="F206" s="71" t="s">
        <v>545</v>
      </c>
      <c r="G206" s="72"/>
      <c r="H206" s="73" t="s">
        <v>673</v>
      </c>
      <c r="J206" s="61">
        <f>IF(VLOOKUP($A206,'[1]2. Child Protection'!$B$8:$BG$226,'[1]2. Child Protection'!T$1,FALSE)=C206,"",VLOOKUP($A206,'[1]2. Child Protection'!$B$8:$BG$226,'[1]2. Child Protection'!T$1,FALSE)-C206)</f>
        <v>-181.26442340031872</v>
      </c>
      <c r="K206" s="61" t="str">
        <f>IF(VLOOKUP($A206,'[1]2. Child Protection'!$B$8:$BG$226,'[1]2. Child Protection'!U$1,FALSE)=D206,"",VLOOKUP($A206,'[1]2. Child Protection'!$B$8:$BG$226,'[1]2. Child Protection'!U$1,FALSE))</f>
        <v>x</v>
      </c>
      <c r="L206" s="74" t="e">
        <f>IF(VLOOKUP($A206,'[1]2. Child Protection'!$B$8:$BG$226,'[1]2. Child Protection'!V$1,FALSE)=#REF!,"",VLOOKUP($A206,'[1]2. Child Protection'!$B$8:$BG$226,'[1]2. Child Protection'!V$1,FALSE)-#REF!)</f>
        <v>#REF!</v>
      </c>
      <c r="M206" s="74" t="e">
        <f>IF(VLOOKUP($A206,'[1]2. Child Protection'!$B$8:$BG$226,'[1]2. Child Protection'!W$1,FALSE)=#REF!,"",VLOOKUP($A206,'[1]2. Child Protection'!$B$8:$BG$226,'[1]2. Child Protection'!W$1,FALSE))</f>
        <v>#REF!</v>
      </c>
      <c r="N206" s="74">
        <f>IF(VLOOKUP($A206,'[1]2. Child Protection'!$B$8:$BG$226,'[1]2. Child Protection'!X$1,FALSE)=E206,"",VLOOKUP($A206,'[1]2. Child Protection'!$B$8:$BG$226,'[1]2. Child Protection'!X$1,FALSE)-E206)</f>
        <v>-1920.1</v>
      </c>
      <c r="O206" s="74" t="e">
        <f>IF(VLOOKUP($A206,'[1]2. Child Protection'!$B$8:$BG$226,'[1]2. Child Protection'!Y$1,FALSE)=#REF!,"",VLOOKUP($A206,'[1]2. Child Protection'!$B$8:$BG$226,'[1]2. Child Protection'!Y$1,FALSE))</f>
        <v>#REF!</v>
      </c>
      <c r="P206" s="74" t="e">
        <f>IF(VLOOKUP($A206,'[1]2. Child Protection'!$B$8:$BG$226,'[1]2. Child Protection'!Z$1,FALSE)=F206,"",VLOOKUP($A206,'[1]2. Child Protection'!$B$8:$BG$226,'[1]2. Child Protection'!Z$1,FALSE)-F206)</f>
        <v>#VALUE!</v>
      </c>
      <c r="Q206" s="74" t="str">
        <f>IF(VLOOKUP($A206,'[1]2. Child Protection'!$B$8:$BG$226,'[1]2. Child Protection'!AA$1,FALSE)=G206,"",VLOOKUP($A206,'[1]2. Child Protection'!$B$8:$BG$226,'[1]2. Child Protection'!AA$1,FALSE))</f>
        <v>x</v>
      </c>
      <c r="R206" s="61" t="str">
        <f>IF(VLOOKUP($A206,'[1]2. Child Protection'!$B$8:$BG$226,'[1]2. Child Protection'!AB$1,FALSE)=H206,"",VLOOKUP($A206,'[1]2. Child Protection'!$B$8:$BG$226,'[1]2. Child Protection'!AB$1,FALSE))</f>
        <v>MICS 2006</v>
      </c>
    </row>
    <row r="207" spans="1:18" x14ac:dyDescent="0.25">
      <c r="A207" s="61" t="s">
        <v>290</v>
      </c>
      <c r="B207" s="61" t="s">
        <v>528</v>
      </c>
      <c r="C207" s="96" t="s">
        <v>12</v>
      </c>
      <c r="D207" s="61" t="s">
        <v>12</v>
      </c>
      <c r="E207" s="69" t="s">
        <v>12</v>
      </c>
      <c r="F207" s="71" t="s">
        <v>12</v>
      </c>
      <c r="G207" s="72" t="s">
        <v>12</v>
      </c>
      <c r="H207" s="73" t="s">
        <v>12</v>
      </c>
      <c r="J207" s="61" t="e">
        <f>IF(VLOOKUP($A207,'[1]2. Child Protection'!$B$8:$BG$226,'[1]2. Child Protection'!T$1,FALSE)=C207,"",VLOOKUP($A207,'[1]2. Child Protection'!$B$8:$BG$226,'[1]2. Child Protection'!T$1,FALSE)-C207)</f>
        <v>#VALUE!</v>
      </c>
      <c r="K207" s="61" t="str">
        <f>IF(VLOOKUP($A207,'[1]2. Child Protection'!$B$8:$BG$226,'[1]2. Child Protection'!U$1,FALSE)=D207,"",VLOOKUP($A207,'[1]2. Child Protection'!$B$8:$BG$226,'[1]2. Child Protection'!U$1,FALSE))</f>
        <v/>
      </c>
      <c r="L207" s="74" t="e">
        <f>IF(VLOOKUP($A207,'[1]2. Child Protection'!$B$8:$BG$226,'[1]2. Child Protection'!V$1,FALSE)=#REF!,"",VLOOKUP($A207,'[1]2. Child Protection'!$B$8:$BG$226,'[1]2. Child Protection'!V$1,FALSE)-#REF!)</f>
        <v>#REF!</v>
      </c>
      <c r="M207" s="74" t="e">
        <f>IF(VLOOKUP($A207,'[1]2. Child Protection'!$B$8:$BG$226,'[1]2. Child Protection'!W$1,FALSE)=#REF!,"",VLOOKUP($A207,'[1]2. Child Protection'!$B$8:$BG$226,'[1]2. Child Protection'!W$1,FALSE))</f>
        <v>#REF!</v>
      </c>
      <c r="N207" s="74" t="e">
        <f>IF(VLOOKUP($A207,'[1]2. Child Protection'!$B$8:$BG$226,'[1]2. Child Protection'!X$1,FALSE)=E207,"",VLOOKUP($A207,'[1]2. Child Protection'!$B$8:$BG$226,'[1]2. Child Protection'!X$1,FALSE)-E207)</f>
        <v>#VALUE!</v>
      </c>
      <c r="O207" s="74" t="e">
        <f>IF(VLOOKUP($A207,'[1]2. Child Protection'!$B$8:$BG$226,'[1]2. Child Protection'!Y$1,FALSE)=#REF!,"",VLOOKUP($A207,'[1]2. Child Protection'!$B$8:$BG$226,'[1]2. Child Protection'!Y$1,FALSE))</f>
        <v>#REF!</v>
      </c>
      <c r="P207" s="74" t="e">
        <f>IF(VLOOKUP($A207,'[1]2. Child Protection'!$B$8:$BG$226,'[1]2. Child Protection'!Z$1,FALSE)=F207,"",VLOOKUP($A207,'[1]2. Child Protection'!$B$8:$BG$226,'[1]2. Child Protection'!Z$1,FALSE)-F207)</f>
        <v>#VALUE!</v>
      </c>
      <c r="Q207" s="74" t="str">
        <f>IF(VLOOKUP($A207,'[1]2. Child Protection'!$B$8:$BG$226,'[1]2. Child Protection'!AA$1,FALSE)=G207,"",VLOOKUP($A207,'[1]2. Child Protection'!$B$8:$BG$226,'[1]2. Child Protection'!AA$1,FALSE))</f>
        <v>y</v>
      </c>
      <c r="R207" s="61" t="str">
        <f>IF(VLOOKUP($A207,'[1]2. Child Protection'!$B$8:$BG$226,'[1]2. Child Protection'!AB$1,FALSE)=H207,"",VLOOKUP($A207,'[1]2. Child Protection'!$B$8:$BG$226,'[1]2. Child Protection'!AB$1,FALSE))</f>
        <v>DHS 2013</v>
      </c>
    </row>
    <row r="208" spans="1:18" x14ac:dyDescent="0.25">
      <c r="A208" s="61" t="s">
        <v>292</v>
      </c>
      <c r="B208" s="61" t="s">
        <v>529</v>
      </c>
      <c r="C208" s="96">
        <v>30.915672713544332</v>
      </c>
      <c r="D208" s="61" t="s">
        <v>12</v>
      </c>
      <c r="E208" s="69">
        <v>2011</v>
      </c>
      <c r="F208" s="71" t="s">
        <v>545</v>
      </c>
      <c r="G208" s="72"/>
      <c r="H208" s="73" t="s">
        <v>674</v>
      </c>
      <c r="J208" s="61" t="e">
        <f>IF(VLOOKUP($A208,'[1]2. Child Protection'!$B$8:$BG$226,'[1]2. Child Protection'!T$1,FALSE)=C208,"",VLOOKUP($A208,'[1]2. Child Protection'!$B$8:$BG$226,'[1]2. Child Protection'!T$1,FALSE)-C208)</f>
        <v>#VALUE!</v>
      </c>
      <c r="K208" s="61" t="str">
        <f>IF(VLOOKUP($A208,'[1]2. Child Protection'!$B$8:$BG$226,'[1]2. Child Protection'!U$1,FALSE)=D208,"",VLOOKUP($A208,'[1]2. Child Protection'!$B$8:$BG$226,'[1]2. Child Protection'!U$1,FALSE))</f>
        <v/>
      </c>
      <c r="L208" s="74" t="e">
        <f>IF(VLOOKUP($A208,'[1]2. Child Protection'!$B$8:$BG$226,'[1]2. Child Protection'!V$1,FALSE)=#REF!,"",VLOOKUP($A208,'[1]2. Child Protection'!$B$8:$BG$226,'[1]2. Child Protection'!V$1,FALSE)-#REF!)</f>
        <v>#REF!</v>
      </c>
      <c r="M208" s="74" t="e">
        <f>IF(VLOOKUP($A208,'[1]2. Child Protection'!$B$8:$BG$226,'[1]2. Child Protection'!W$1,FALSE)=#REF!,"",VLOOKUP($A208,'[1]2. Child Protection'!$B$8:$BG$226,'[1]2. Child Protection'!W$1,FALSE))</f>
        <v>#REF!</v>
      </c>
      <c r="N208" s="74" t="e">
        <f>IF(VLOOKUP($A208,'[1]2. Child Protection'!$B$8:$BG$226,'[1]2. Child Protection'!X$1,FALSE)=E208,"",VLOOKUP($A208,'[1]2. Child Protection'!$B$8:$BG$226,'[1]2. Child Protection'!X$1,FALSE)-E208)</f>
        <v>#VALUE!</v>
      </c>
      <c r="O208" s="74" t="e">
        <f>IF(VLOOKUP($A208,'[1]2. Child Protection'!$B$8:$BG$226,'[1]2. Child Protection'!Y$1,FALSE)=#REF!,"",VLOOKUP($A208,'[1]2. Child Protection'!$B$8:$BG$226,'[1]2. Child Protection'!Y$1,FALSE))</f>
        <v>#REF!</v>
      </c>
      <c r="P208" s="74" t="e">
        <f>IF(VLOOKUP($A208,'[1]2. Child Protection'!$B$8:$BG$226,'[1]2. Child Protection'!Z$1,FALSE)=F208,"",VLOOKUP($A208,'[1]2. Child Protection'!$B$8:$BG$226,'[1]2. Child Protection'!Z$1,FALSE)-F208)</f>
        <v>#VALUE!</v>
      </c>
      <c r="Q208" s="74" t="str">
        <f>IF(VLOOKUP($A208,'[1]2. Child Protection'!$B$8:$BG$226,'[1]2. Child Protection'!AA$1,FALSE)=G208,"",VLOOKUP($A208,'[1]2. Child Protection'!$B$8:$BG$226,'[1]2. Child Protection'!AA$1,FALSE))</f>
        <v/>
      </c>
      <c r="R208" s="61" t="str">
        <f>IF(VLOOKUP($A208,'[1]2. Child Protection'!$B$8:$BG$226,'[1]2. Child Protection'!AB$1,FALSE)=H208,"",VLOOKUP($A208,'[1]2. Child Protection'!$B$8:$BG$226,'[1]2. Child Protection'!AB$1,FALSE))</f>
        <v>Vital registration system 2017</v>
      </c>
    </row>
    <row r="209" spans="1:18" x14ac:dyDescent="0.25">
      <c r="A209" s="61" t="s">
        <v>294</v>
      </c>
      <c r="B209" s="61" t="s">
        <v>530</v>
      </c>
      <c r="C209" s="74" t="s">
        <v>12</v>
      </c>
      <c r="D209" s="61" t="s">
        <v>12</v>
      </c>
      <c r="E209" s="69" t="s">
        <v>12</v>
      </c>
      <c r="F209" s="71" t="s">
        <v>12</v>
      </c>
      <c r="G209" s="72" t="s">
        <v>12</v>
      </c>
      <c r="H209" s="73" t="s">
        <v>12</v>
      </c>
      <c r="J209" s="61" t="e">
        <f>IF(VLOOKUP($A209,'[1]2. Child Protection'!$B$8:$BG$226,'[1]2. Child Protection'!T$1,FALSE)=C209,"",VLOOKUP($A209,'[1]2. Child Protection'!$B$8:$BG$226,'[1]2. Child Protection'!T$1,FALSE)-C209)</f>
        <v>#VALUE!</v>
      </c>
      <c r="K209" s="61" t="str">
        <f>IF(VLOOKUP($A209,'[1]2. Child Protection'!$B$8:$BG$226,'[1]2. Child Protection'!U$1,FALSE)=D209,"",VLOOKUP($A209,'[1]2. Child Protection'!$B$8:$BG$226,'[1]2. Child Protection'!U$1,FALSE))</f>
        <v/>
      </c>
      <c r="L209" s="74" t="e">
        <f>IF(VLOOKUP($A209,'[1]2. Child Protection'!$B$8:$BG$226,'[1]2. Child Protection'!V$1,FALSE)=#REF!,"",VLOOKUP($A209,'[1]2. Child Protection'!$B$8:$BG$226,'[1]2. Child Protection'!V$1,FALSE)-#REF!)</f>
        <v>#REF!</v>
      </c>
      <c r="M209" s="74" t="e">
        <f>IF(VLOOKUP($A209,'[1]2. Child Protection'!$B$8:$BG$226,'[1]2. Child Protection'!W$1,FALSE)=#REF!,"",VLOOKUP($A209,'[1]2. Child Protection'!$B$8:$BG$226,'[1]2. Child Protection'!W$1,FALSE))</f>
        <v>#REF!</v>
      </c>
      <c r="N209" s="74" t="e">
        <f>IF(VLOOKUP($A209,'[1]2. Child Protection'!$B$8:$BG$226,'[1]2. Child Protection'!X$1,FALSE)=E209,"",VLOOKUP($A209,'[1]2. Child Protection'!$B$8:$BG$226,'[1]2. Child Protection'!X$1,FALSE)-E209)</f>
        <v>#VALUE!</v>
      </c>
      <c r="O209" s="74" t="e">
        <f>IF(VLOOKUP($A209,'[1]2. Child Protection'!$B$8:$BG$226,'[1]2. Child Protection'!Y$1,FALSE)=#REF!,"",VLOOKUP($A209,'[1]2. Child Protection'!$B$8:$BG$226,'[1]2. Child Protection'!Y$1,FALSE))</f>
        <v>#REF!</v>
      </c>
      <c r="P209" s="74" t="e">
        <f>IF(VLOOKUP($A209,'[1]2. Child Protection'!$B$8:$BG$226,'[1]2. Child Protection'!Z$1,FALSE)=F209,"",VLOOKUP($A209,'[1]2. Child Protection'!$B$8:$BG$226,'[1]2. Child Protection'!Z$1,FALSE)-F209)</f>
        <v>#VALUE!</v>
      </c>
      <c r="Q209" s="74" t="str">
        <f>IF(VLOOKUP($A209,'[1]2. Child Protection'!$B$8:$BG$226,'[1]2. Child Protection'!AA$1,FALSE)=G209,"",VLOOKUP($A209,'[1]2. Child Protection'!$B$8:$BG$226,'[1]2. Child Protection'!AA$1,FALSE))</f>
        <v/>
      </c>
      <c r="R209" s="61" t="str">
        <f>IF(VLOOKUP($A209,'[1]2. Child Protection'!$B$8:$BG$226,'[1]2. Child Protection'!AB$1,FALSE)=H209,"",VLOOKUP($A209,'[1]2. Child Protection'!$B$8:$BG$226,'[1]2. Child Protection'!AB$1,FALSE))</f>
        <v>MICS 2014</v>
      </c>
    </row>
    <row r="210" spans="1:18" x14ac:dyDescent="0.25">
      <c r="A210" s="61" t="s">
        <v>295</v>
      </c>
      <c r="B210" s="61" t="s">
        <v>531</v>
      </c>
      <c r="C210" s="74"/>
      <c r="E210" s="69"/>
      <c r="F210" s="71"/>
      <c r="G210" s="72"/>
      <c r="H210" s="73"/>
      <c r="J210" s="61">
        <f>IF(VLOOKUP($A210,'[1]2. Child Protection'!$B$8:$BG$226,'[1]2. Child Protection'!T$1,FALSE)=C210,"",VLOOKUP($A210,'[1]2. Child Protection'!$B$8:$BG$226,'[1]2. Child Protection'!T$1,FALSE)-C210)</f>
        <v>27.2</v>
      </c>
      <c r="K210" s="61" t="str">
        <f>IF(VLOOKUP($A210,'[1]2. Child Protection'!$B$8:$BG$226,'[1]2. Child Protection'!U$1,FALSE)=D210,"",VLOOKUP($A210,'[1]2. Child Protection'!$B$8:$BG$226,'[1]2. Child Protection'!U$1,FALSE))</f>
        <v/>
      </c>
      <c r="L210" s="74" t="e">
        <f>IF(VLOOKUP($A210,'[1]2. Child Protection'!$B$8:$BG$226,'[1]2. Child Protection'!V$1,FALSE)=#REF!,"",VLOOKUP($A210,'[1]2. Child Protection'!$B$8:$BG$226,'[1]2. Child Protection'!V$1,FALSE)-#REF!)</f>
        <v>#REF!</v>
      </c>
      <c r="M210" s="74" t="e">
        <f>IF(VLOOKUP($A210,'[1]2. Child Protection'!$B$8:$BG$226,'[1]2. Child Protection'!W$1,FALSE)=#REF!,"",VLOOKUP($A210,'[1]2. Child Protection'!$B$8:$BG$226,'[1]2. Child Protection'!W$1,FALSE))</f>
        <v>#REF!</v>
      </c>
      <c r="N210" s="74">
        <f>IF(VLOOKUP($A210,'[1]2. Child Protection'!$B$8:$BG$226,'[1]2. Child Protection'!X$1,FALSE)=E210,"",VLOOKUP($A210,'[1]2. Child Protection'!$B$8:$BG$226,'[1]2. Child Protection'!X$1,FALSE)-E210)</f>
        <v>31.1</v>
      </c>
      <c r="O210" s="74" t="e">
        <f>IF(VLOOKUP($A210,'[1]2. Child Protection'!$B$8:$BG$226,'[1]2. Child Protection'!Y$1,FALSE)=#REF!,"",VLOOKUP($A210,'[1]2. Child Protection'!$B$8:$BG$226,'[1]2. Child Protection'!Y$1,FALSE))</f>
        <v>#REF!</v>
      </c>
      <c r="P210" s="74">
        <f>IF(VLOOKUP($A210,'[1]2. Child Protection'!$B$8:$BG$226,'[1]2. Child Protection'!Z$1,FALSE)=F210,"",VLOOKUP($A210,'[1]2. Child Protection'!$B$8:$BG$226,'[1]2. Child Protection'!Z$1,FALSE)-F210)</f>
        <v>30.3</v>
      </c>
      <c r="Q210" s="74" t="str">
        <f>IF(VLOOKUP($A210,'[1]2. Child Protection'!$B$8:$BG$226,'[1]2. Child Protection'!AA$1,FALSE)=G210,"",VLOOKUP($A210,'[1]2. Child Protection'!$B$8:$BG$226,'[1]2. Child Protection'!AA$1,FALSE))</f>
        <v/>
      </c>
      <c r="R210" s="61" t="str">
        <f>IF(VLOOKUP($A210,'[1]2. Child Protection'!$B$8:$BG$226,'[1]2. Child Protection'!AB$1,FALSE)=H210,"",VLOOKUP($A210,'[1]2. Child Protection'!$B$8:$BG$226,'[1]2. Child Protection'!AB$1,FALSE))</f>
        <v>DHS 2013</v>
      </c>
    </row>
    <row r="211" spans="1:18" x14ac:dyDescent="0.25">
      <c r="A211" s="61" t="s">
        <v>296</v>
      </c>
      <c r="B211" s="61" t="s">
        <v>532</v>
      </c>
      <c r="C211" s="74">
        <v>66.282711629980071</v>
      </c>
      <c r="D211" s="61" t="s">
        <v>12</v>
      </c>
      <c r="E211" s="69">
        <v>2013</v>
      </c>
      <c r="F211" s="71" t="s">
        <v>545</v>
      </c>
      <c r="G211" s="72"/>
      <c r="H211" s="73" t="s">
        <v>675</v>
      </c>
      <c r="J211" s="61">
        <f>IF(VLOOKUP($A211,'[1]2. Child Protection'!$B$8:$BG$226,'[1]2. Child Protection'!T$1,FALSE)=C211,"",VLOOKUP($A211,'[1]2. Child Protection'!$B$8:$BG$226,'[1]2. Child Protection'!T$1,FALSE)-C211)</f>
        <v>-53.282711629980071</v>
      </c>
      <c r="K211" s="61" t="str">
        <f>IF(VLOOKUP($A211,'[1]2. Child Protection'!$B$8:$BG$226,'[1]2. Child Protection'!U$1,FALSE)=D211,"",VLOOKUP($A211,'[1]2. Child Protection'!$B$8:$BG$226,'[1]2. Child Protection'!U$1,FALSE))</f>
        <v/>
      </c>
      <c r="L211" s="74" t="e">
        <f>IF(VLOOKUP($A211,'[1]2. Child Protection'!$B$8:$BG$226,'[1]2. Child Protection'!V$1,FALSE)=#REF!,"",VLOOKUP($A211,'[1]2. Child Protection'!$B$8:$BG$226,'[1]2. Child Protection'!V$1,FALSE)-#REF!)</f>
        <v>#REF!</v>
      </c>
      <c r="M211" s="74" t="e">
        <f>IF(VLOOKUP($A211,'[1]2. Child Protection'!$B$8:$BG$226,'[1]2. Child Protection'!W$1,FALSE)=#REF!,"",VLOOKUP($A211,'[1]2. Child Protection'!$B$8:$BG$226,'[1]2. Child Protection'!W$1,FALSE))</f>
        <v>#REF!</v>
      </c>
      <c r="N211" s="74">
        <f>IF(VLOOKUP($A211,'[1]2. Child Protection'!$B$8:$BG$226,'[1]2. Child Protection'!X$1,FALSE)=E211,"",VLOOKUP($A211,'[1]2. Child Protection'!$B$8:$BG$226,'[1]2. Child Protection'!X$1,FALSE)-E211)</f>
        <v>-1998.9</v>
      </c>
      <c r="O211" s="74" t="e">
        <f>IF(VLOOKUP($A211,'[1]2. Child Protection'!$B$8:$BG$226,'[1]2. Child Protection'!Y$1,FALSE)=#REF!,"",VLOOKUP($A211,'[1]2. Child Protection'!$B$8:$BG$226,'[1]2. Child Protection'!Y$1,FALSE))</f>
        <v>#REF!</v>
      </c>
      <c r="P211" s="74" t="e">
        <f>IF(VLOOKUP($A211,'[1]2. Child Protection'!$B$8:$BG$226,'[1]2. Child Protection'!Z$1,FALSE)=F211,"",VLOOKUP($A211,'[1]2. Child Protection'!$B$8:$BG$226,'[1]2. Child Protection'!Z$1,FALSE)-F211)</f>
        <v>#VALUE!</v>
      </c>
      <c r="Q211" s="74" t="str">
        <f>IF(VLOOKUP($A211,'[1]2. Child Protection'!$B$8:$BG$226,'[1]2. Child Protection'!AA$1,FALSE)=G211,"",VLOOKUP($A211,'[1]2. Child Protection'!$B$8:$BG$226,'[1]2. Child Protection'!AA$1,FALSE))</f>
        <v/>
      </c>
      <c r="R211" s="61" t="str">
        <f>IF(VLOOKUP($A211,'[1]2. Child Protection'!$B$8:$BG$226,'[1]2. Child Protection'!AB$1,FALSE)=H211,"",VLOOKUP($A211,'[1]2. Child Protection'!$B$8:$BG$226,'[1]2. Child Protection'!AB$1,FALSE))</f>
        <v>DHS 2018</v>
      </c>
    </row>
    <row r="212" spans="1:18" x14ac:dyDescent="0.25">
      <c r="A212" s="61" t="s">
        <v>297</v>
      </c>
      <c r="B212" s="61" t="s">
        <v>533</v>
      </c>
      <c r="C212" s="74"/>
      <c r="E212" s="69"/>
      <c r="F212" s="71"/>
      <c r="G212" s="72"/>
      <c r="H212" s="73"/>
      <c r="J212" s="61">
        <f>IF(VLOOKUP($A212,'[1]2. Child Protection'!$B$8:$BG$226,'[1]2. Child Protection'!T$1,FALSE)=C212,"",VLOOKUP($A212,'[1]2. Child Protection'!$B$8:$BG$226,'[1]2. Child Protection'!T$1,FALSE)-C212)</f>
        <v>29.6</v>
      </c>
      <c r="K212" s="61" t="str">
        <f>IF(VLOOKUP($A212,'[1]2. Child Protection'!$B$8:$BG$226,'[1]2. Child Protection'!U$1,FALSE)=D212,"",VLOOKUP($A212,'[1]2. Child Protection'!$B$8:$BG$226,'[1]2. Child Protection'!U$1,FALSE))</f>
        <v/>
      </c>
      <c r="L212" s="74" t="e">
        <f>IF(VLOOKUP($A212,'[1]2. Child Protection'!$B$8:$BG$226,'[1]2. Child Protection'!V$1,FALSE)=#REF!,"",VLOOKUP($A212,'[1]2. Child Protection'!$B$8:$BG$226,'[1]2. Child Protection'!V$1,FALSE)-#REF!)</f>
        <v>#REF!</v>
      </c>
      <c r="M212" s="74" t="e">
        <f>IF(VLOOKUP($A212,'[1]2. Child Protection'!$B$8:$BG$226,'[1]2. Child Protection'!W$1,FALSE)=#REF!,"",VLOOKUP($A212,'[1]2. Child Protection'!$B$8:$BG$226,'[1]2. Child Protection'!W$1,FALSE))</f>
        <v>#REF!</v>
      </c>
      <c r="N212" s="74">
        <f>IF(VLOOKUP($A212,'[1]2. Child Protection'!$B$8:$BG$226,'[1]2. Child Protection'!X$1,FALSE)=E212,"",VLOOKUP($A212,'[1]2. Child Protection'!$B$8:$BG$226,'[1]2. Child Protection'!X$1,FALSE)-E212)</f>
        <v>48.4</v>
      </c>
      <c r="O212" s="74" t="e">
        <f>IF(VLOOKUP($A212,'[1]2. Child Protection'!$B$8:$BG$226,'[1]2. Child Protection'!Y$1,FALSE)=#REF!,"",VLOOKUP($A212,'[1]2. Child Protection'!$B$8:$BG$226,'[1]2. Child Protection'!Y$1,FALSE))</f>
        <v>#REF!</v>
      </c>
      <c r="P212" s="74">
        <f>IF(VLOOKUP($A212,'[1]2. Child Protection'!$B$8:$BG$226,'[1]2. Child Protection'!Z$1,FALSE)=F212,"",VLOOKUP($A212,'[1]2. Child Protection'!$B$8:$BG$226,'[1]2. Child Protection'!Z$1,FALSE)-F212)</f>
        <v>48.9</v>
      </c>
      <c r="Q212" s="74" t="str">
        <f>IF(VLOOKUP($A212,'[1]2. Child Protection'!$B$8:$BG$226,'[1]2. Child Protection'!AA$1,FALSE)=G212,"",VLOOKUP($A212,'[1]2. Child Protection'!$B$8:$BG$226,'[1]2. Child Protection'!AA$1,FALSE))</f>
        <v/>
      </c>
      <c r="R212" s="61" t="str">
        <f>IF(VLOOKUP($A212,'[1]2. Child Protection'!$B$8:$BG$226,'[1]2. Child Protection'!AB$1,FALSE)=H212,"",VLOOKUP($A212,'[1]2. Child Protection'!$B$8:$BG$226,'[1]2. Child Protection'!AB$1,FALSE))</f>
        <v>MICS 2019</v>
      </c>
    </row>
    <row r="213" spans="1:18" x14ac:dyDescent="0.25">
      <c r="E213" s="76"/>
      <c r="F213" s="77"/>
      <c r="G213" s="72"/>
      <c r="L213" s="74"/>
      <c r="M213" s="74"/>
      <c r="N213" s="74"/>
      <c r="O213" s="74"/>
      <c r="P213" s="74"/>
      <c r="Q213" s="74"/>
    </row>
    <row r="214" spans="1:18" x14ac:dyDescent="0.25">
      <c r="A214" s="55" t="s">
        <v>309</v>
      </c>
      <c r="B214" s="91"/>
      <c r="C214" s="91"/>
      <c r="D214" s="91"/>
      <c r="E214" s="78"/>
      <c r="F214" s="78"/>
      <c r="G214" s="79"/>
      <c r="J214" s="61" t="str">
        <f>IF(VLOOKUP($A214,'[1]2. Child Protection'!$B$8:$BG$226,'[1]2. Child Protection'!T$1,FALSE)=C214,"",VLOOKUP($A214,'[1]2. Child Protection'!$B$8:$BG$226,'[1]2. Child Protection'!T$1,FALSE)-C214)</f>
        <v/>
      </c>
      <c r="K214" s="61" t="str">
        <f>IF(VLOOKUP($A214,'[1]2. Child Protection'!$B$8:$BG$226,'[1]2. Child Protection'!U$1,FALSE)=D214,"",VLOOKUP($A214,'[1]2. Child Protection'!$B$8:$BG$226,'[1]2. Child Protection'!U$1,FALSE))</f>
        <v/>
      </c>
      <c r="L214" s="74" t="e">
        <f>IF(VLOOKUP($A214,'[1]2. Child Protection'!$B$8:$BG$226,'[1]2. Child Protection'!V$1,FALSE)=#REF!,"",VLOOKUP($A214,'[1]2. Child Protection'!$B$8:$BG$226,'[1]2. Child Protection'!V$1,FALSE))</f>
        <v>#REF!</v>
      </c>
      <c r="M214" s="74" t="e">
        <f>IF(VLOOKUP($A214,'[1]2. Child Protection'!$B$8:$BG$226,'[1]2. Child Protection'!W$1,FALSE)=#REF!,"",VLOOKUP($A214,'[1]2. Child Protection'!$B$8:$BG$226,'[1]2. Child Protection'!W$1,FALSE))</f>
        <v>#REF!</v>
      </c>
      <c r="N214" s="74" t="str">
        <f>IF(VLOOKUP($A214,'[1]2. Child Protection'!$B$8:$BG$226,'[1]2. Child Protection'!X$1,FALSE)=E214,"",VLOOKUP($A214,'[1]2. Child Protection'!$B$8:$BG$226,'[1]2. Child Protection'!X$1,FALSE))</f>
        <v/>
      </c>
      <c r="O214" s="74" t="e">
        <f>IF(VLOOKUP($A214,'[1]2. Child Protection'!$B$8:$BG$226,'[1]2. Child Protection'!Y$1,FALSE)=#REF!,"",VLOOKUP($A214,'[1]2. Child Protection'!$B$8:$BG$226,'[1]2. Child Protection'!Y$1,FALSE))</f>
        <v>#REF!</v>
      </c>
      <c r="P214" s="74" t="str">
        <f>IF(VLOOKUP($A214,'[1]2. Child Protection'!$B$8:$BG$226,'[1]2. Child Protection'!Z$1,FALSE)=F214,"",VLOOKUP($A214,'[1]2. Child Protection'!$B$8:$BG$226,'[1]2. Child Protection'!Z$1,FALSE))</f>
        <v/>
      </c>
      <c r="Q214" s="74" t="str">
        <f>IF(VLOOKUP($A214,'[1]2. Child Protection'!$B$8:$BG$226,'[1]2. Child Protection'!AA$1,FALSE)=G214,"",VLOOKUP($A214,'[1]2. Child Protection'!$B$8:$BG$226,'[1]2. Child Protection'!AA$1,FALSE))</f>
        <v/>
      </c>
      <c r="R214" s="61" t="str">
        <f>IF(VLOOKUP($A214,'[1]2. Child Protection'!$B$8:$BG$226,'[1]2. Child Protection'!AB$1,FALSE)=H214,"",VLOOKUP($A214,'[1]2. Child Protection'!$B$8:$BG$226,'[1]2. Child Protection'!AB$1,FALSE))</f>
        <v/>
      </c>
    </row>
    <row r="215" spans="1:18" x14ac:dyDescent="0.25">
      <c r="A215" s="56" t="s">
        <v>302</v>
      </c>
      <c r="B215" s="92"/>
      <c r="C215" s="74">
        <v>130.80000000000001</v>
      </c>
      <c r="D215" s="92"/>
      <c r="E215" s="89"/>
      <c r="F215" s="89"/>
      <c r="G215" s="101" t="s">
        <v>683</v>
      </c>
      <c r="J215" s="61" t="e">
        <f>IF(VLOOKUP($A215,'[1]2. Child Protection'!$B$8:$BG$226,'[1]2. Child Protection'!T$1,FALSE)=C215,"",VLOOKUP($A215,'[1]2. Child Protection'!$B$8:$BG$226,'[1]2. Child Protection'!T$1,FALSE)-C215)</f>
        <v>#VALUE!</v>
      </c>
      <c r="K215" s="61" t="str">
        <f>IF(VLOOKUP($A215,'[1]2. Child Protection'!$B$8:$BG$226,'[1]2. Child Protection'!U$1,FALSE)=D215,"",VLOOKUP($A215,'[1]2. Child Protection'!$B$8:$BG$226,'[1]2. Child Protection'!U$1,FALSE))</f>
        <v/>
      </c>
      <c r="L215" s="74" t="e">
        <f>IF(VLOOKUP($A215,'[1]2. Child Protection'!$B$8:$BG$226,'[1]2. Child Protection'!V$1,FALSE)=#REF!,"",VLOOKUP($A215,'[1]2. Child Protection'!$B$8:$BG$226,'[1]2. Child Protection'!V$1,FALSE))</f>
        <v>#REF!</v>
      </c>
      <c r="M215" s="74" t="e">
        <f>IF(VLOOKUP($A215,'[1]2. Child Protection'!$B$8:$BG$226,'[1]2. Child Protection'!W$1,FALSE)=#REF!,"",VLOOKUP($A215,'[1]2. Child Protection'!$B$8:$BG$226,'[1]2. Child Protection'!W$1,FALSE))</f>
        <v>#REF!</v>
      </c>
      <c r="N215" s="74" t="str">
        <f>IF(VLOOKUP($A215,'[1]2. Child Protection'!$B$8:$BG$226,'[1]2. Child Protection'!X$1,FALSE)=E215,"",VLOOKUP($A215,'[1]2. Child Protection'!$B$8:$BG$226,'[1]2. Child Protection'!X$1,FALSE))</f>
        <v>-</v>
      </c>
      <c r="O215" s="74" t="e">
        <f>IF(VLOOKUP($A215,'[1]2. Child Protection'!$B$8:$BG$226,'[1]2. Child Protection'!Y$1,FALSE)=#REF!,"",VLOOKUP($A215,'[1]2. Child Protection'!$B$8:$BG$226,'[1]2. Child Protection'!Y$1,FALSE))</f>
        <v>#REF!</v>
      </c>
      <c r="P215" s="74" t="str">
        <f>IF(VLOOKUP($A215,'[1]2. Child Protection'!$B$8:$BG$226,'[1]2. Child Protection'!Z$1,FALSE)=F215,"",VLOOKUP($A215,'[1]2. Child Protection'!$B$8:$BG$226,'[1]2. Child Protection'!Z$1,FALSE))</f>
        <v>-</v>
      </c>
      <c r="Q215" s="74">
        <f>IF(VLOOKUP($A215,'[1]2. Child Protection'!$B$8:$BG$226,'[1]2. Child Protection'!AA$1,FALSE)=G215,"",VLOOKUP($A215,'[1]2. Child Protection'!$B$8:$BG$226,'[1]2. Child Protection'!AA$1,FALSE))</f>
        <v>0</v>
      </c>
      <c r="R215" s="61" t="str">
        <f>IF(VLOOKUP($A215,'[1]2. Child Protection'!$B$8:$BG$226,'[1]2. Child Protection'!AB$1,FALSE)=H215,"",VLOOKUP($A215,'[1]2. Child Protection'!$B$8:$BG$226,'[1]2. Child Protection'!AB$1,FALSE))</f>
        <v/>
      </c>
    </row>
    <row r="216" spans="1:18" x14ac:dyDescent="0.25">
      <c r="A216" s="57" t="s">
        <v>304</v>
      </c>
      <c r="B216" s="93"/>
      <c r="C216" s="89">
        <v>504</v>
      </c>
      <c r="D216" s="93"/>
      <c r="E216" s="89"/>
      <c r="F216" s="89"/>
      <c r="G216" s="101" t="s">
        <v>685</v>
      </c>
      <c r="J216" s="61">
        <f>IF(VLOOKUP($A216,'[1]2. Child Protection'!$B$8:$BG$226,'[1]2. Child Protection'!T$1,FALSE)=C216,"",VLOOKUP($A216,'[1]2. Child Protection'!$B$8:$BG$226,'[1]2. Child Protection'!T$1,FALSE)-C216)</f>
        <v>-404.65999999999997</v>
      </c>
      <c r="K216" s="61" t="str">
        <f>IF(VLOOKUP($A216,'[1]2. Child Protection'!$B$8:$BG$226,'[1]2. Child Protection'!U$1,FALSE)=D216,"",VLOOKUP($A216,'[1]2. Child Protection'!$B$8:$BG$226,'[1]2. Child Protection'!U$1,FALSE))</f>
        <v/>
      </c>
      <c r="L216" s="74" t="e">
        <f>IF(VLOOKUP($A216,'[1]2. Child Protection'!$B$8:$BG$226,'[1]2. Child Protection'!V$1,FALSE)=#REF!,"",VLOOKUP($A216,'[1]2. Child Protection'!$B$8:$BG$226,'[1]2. Child Protection'!V$1,FALSE))</f>
        <v>#REF!</v>
      </c>
      <c r="M216" s="74" t="e">
        <f>IF(VLOOKUP($A216,'[1]2. Child Protection'!$B$8:$BG$226,'[1]2. Child Protection'!W$1,FALSE)=#REF!,"",VLOOKUP($A216,'[1]2. Child Protection'!$B$8:$BG$226,'[1]2. Child Protection'!W$1,FALSE))</f>
        <v>#REF!</v>
      </c>
      <c r="N216" s="74">
        <f>IF(VLOOKUP($A216,'[1]2. Child Protection'!$B$8:$BG$226,'[1]2. Child Protection'!X$1,FALSE)=E216,"",VLOOKUP($A216,'[1]2. Child Protection'!$B$8:$BG$226,'[1]2. Child Protection'!X$1,FALSE))</f>
        <v>99.61</v>
      </c>
      <c r="O216" s="74" t="e">
        <f>IF(VLOOKUP($A216,'[1]2. Child Protection'!$B$8:$BG$226,'[1]2. Child Protection'!Y$1,FALSE)=#REF!,"",VLOOKUP($A216,'[1]2. Child Protection'!$B$8:$BG$226,'[1]2. Child Protection'!Y$1,FALSE))</f>
        <v>#REF!</v>
      </c>
      <c r="P216" s="74">
        <f>IF(VLOOKUP($A216,'[1]2. Child Protection'!$B$8:$BG$226,'[1]2. Child Protection'!Z$1,FALSE)=F216,"",VLOOKUP($A216,'[1]2. Child Protection'!$B$8:$BG$226,'[1]2. Child Protection'!Z$1,FALSE))</f>
        <v>99.65</v>
      </c>
      <c r="Q216" s="74">
        <f>IF(VLOOKUP($A216,'[1]2. Child Protection'!$B$8:$BG$226,'[1]2. Child Protection'!AA$1,FALSE)=G216,"",VLOOKUP($A216,'[1]2. Child Protection'!$B$8:$BG$226,'[1]2. Child Protection'!AA$1,FALSE))</f>
        <v>0</v>
      </c>
      <c r="R216" s="61" t="str">
        <f>IF(VLOOKUP($A216,'[1]2. Child Protection'!$B$8:$BG$226,'[1]2. Child Protection'!AB$1,FALSE)=H216,"",VLOOKUP($A216,'[1]2. Child Protection'!$B$8:$BG$226,'[1]2. Child Protection'!AB$1,FALSE))</f>
        <v>DHS, MICS, other national surveys, censuses and vital registration systems</v>
      </c>
    </row>
    <row r="217" spans="1:18" x14ac:dyDescent="0.25">
      <c r="A217" s="58" t="s">
        <v>332</v>
      </c>
      <c r="B217" s="94"/>
      <c r="C217" s="89">
        <v>584.70000000000005</v>
      </c>
      <c r="D217" s="94"/>
      <c r="E217" s="89"/>
      <c r="F217" s="89"/>
      <c r="G217" s="101" t="s">
        <v>686</v>
      </c>
      <c r="J217" s="61" t="e">
        <f>IF(VLOOKUP($A217,'[1]2. Child Protection'!$B$8:$BG$226,'[1]2. Child Protection'!T$1,FALSE)=C217,"",VLOOKUP($A217,'[1]2. Child Protection'!$B$8:$BG$226,'[1]2. Child Protection'!T$1,FALSE)-C217)</f>
        <v>#N/A</v>
      </c>
      <c r="K217" s="61" t="e">
        <f>IF(VLOOKUP($A217,'[1]2. Child Protection'!$B$8:$BG$226,'[1]2. Child Protection'!U$1,FALSE)=D217,"",VLOOKUP($A217,'[1]2. Child Protection'!$B$8:$BG$226,'[1]2. Child Protection'!U$1,FALSE))</f>
        <v>#N/A</v>
      </c>
      <c r="L217" s="74" t="e">
        <f>IF(VLOOKUP($A217,'[1]2. Child Protection'!$B$8:$BG$226,'[1]2. Child Protection'!V$1,FALSE)=#REF!,"",VLOOKUP($A217,'[1]2. Child Protection'!$B$8:$BG$226,'[1]2. Child Protection'!V$1,FALSE))</f>
        <v>#N/A</v>
      </c>
      <c r="M217" s="74" t="e">
        <f>IF(VLOOKUP($A217,'[1]2. Child Protection'!$B$8:$BG$226,'[1]2. Child Protection'!W$1,FALSE)=#REF!,"",VLOOKUP($A217,'[1]2. Child Protection'!$B$8:$BG$226,'[1]2. Child Protection'!W$1,FALSE))</f>
        <v>#N/A</v>
      </c>
      <c r="N217" s="74" t="e">
        <f>IF(VLOOKUP($A217,'[1]2. Child Protection'!$B$8:$BG$226,'[1]2. Child Protection'!X$1,FALSE)=E217,"",VLOOKUP($A217,'[1]2. Child Protection'!$B$8:$BG$226,'[1]2. Child Protection'!X$1,FALSE))</f>
        <v>#N/A</v>
      </c>
      <c r="O217" s="74" t="e">
        <f>IF(VLOOKUP($A217,'[1]2. Child Protection'!$B$8:$BG$226,'[1]2. Child Protection'!Y$1,FALSE)=#REF!,"",VLOOKUP($A217,'[1]2. Child Protection'!$B$8:$BG$226,'[1]2. Child Protection'!Y$1,FALSE))</f>
        <v>#N/A</v>
      </c>
      <c r="P217" s="74" t="e">
        <f>IF(VLOOKUP($A217,'[1]2. Child Protection'!$B$8:$BG$226,'[1]2. Child Protection'!Z$1,FALSE)=F217,"",VLOOKUP($A217,'[1]2. Child Protection'!$B$8:$BG$226,'[1]2. Child Protection'!Z$1,FALSE))</f>
        <v>#N/A</v>
      </c>
      <c r="Q217" s="74" t="e">
        <f>IF(VLOOKUP($A217,'[1]2. Child Protection'!$B$8:$BG$226,'[1]2. Child Protection'!AA$1,FALSE)=G217,"",VLOOKUP($A217,'[1]2. Child Protection'!$B$8:$BG$226,'[1]2. Child Protection'!AA$1,FALSE))</f>
        <v>#N/A</v>
      </c>
      <c r="R217" s="61" t="e">
        <f>IF(VLOOKUP($A217,'[1]2. Child Protection'!$B$8:$BG$226,'[1]2. Child Protection'!AB$1,FALSE)=H217,"",VLOOKUP($A217,'[1]2. Child Protection'!$B$8:$BG$226,'[1]2. Child Protection'!AB$1,FALSE))</f>
        <v>#N/A</v>
      </c>
    </row>
    <row r="218" spans="1:18" x14ac:dyDescent="0.25">
      <c r="A218" s="56" t="s">
        <v>330</v>
      </c>
      <c r="B218" s="92"/>
      <c r="C218" s="89" t="s">
        <v>23</v>
      </c>
      <c r="D218" s="92"/>
      <c r="E218" s="89"/>
      <c r="F218" s="89"/>
      <c r="G218" s="80"/>
      <c r="J218" s="61" t="e">
        <f>IF(VLOOKUP($A218,'[1]2. Child Protection'!$B$8:$BG$226,'[1]2. Child Protection'!T$1,FALSE)=C218,"",VLOOKUP($A218,'[1]2. Child Protection'!$B$8:$BG$226,'[1]2. Child Protection'!T$1,FALSE)-C218)</f>
        <v>#VALUE!</v>
      </c>
      <c r="K218" s="61" t="str">
        <f>IF(VLOOKUP($A218,'[1]2. Child Protection'!$B$8:$BG$226,'[1]2. Child Protection'!U$1,FALSE)=D218,"",VLOOKUP($A218,'[1]2. Child Protection'!$B$8:$BG$226,'[1]2. Child Protection'!U$1,FALSE))</f>
        <v/>
      </c>
      <c r="L218" s="74" t="e">
        <f>IF(VLOOKUP($A218,'[1]2. Child Protection'!$B$8:$BG$226,'[1]2. Child Protection'!V$1,FALSE)=#REF!,"",VLOOKUP($A218,'[1]2. Child Protection'!$B$8:$BG$226,'[1]2. Child Protection'!V$1,FALSE))</f>
        <v>#REF!</v>
      </c>
      <c r="M218" s="74" t="e">
        <f>IF(VLOOKUP($A218,'[1]2. Child Protection'!$B$8:$BG$226,'[1]2. Child Protection'!W$1,FALSE)=#REF!,"",VLOOKUP($A218,'[1]2. Child Protection'!$B$8:$BG$226,'[1]2. Child Protection'!W$1,FALSE))</f>
        <v>#REF!</v>
      </c>
      <c r="N218" s="74">
        <f>IF(VLOOKUP($A218,'[1]2. Child Protection'!$B$8:$BG$226,'[1]2. Child Protection'!X$1,FALSE)=E218,"",VLOOKUP($A218,'[1]2. Child Protection'!$B$8:$BG$226,'[1]2. Child Protection'!X$1,FALSE))</f>
        <v>100</v>
      </c>
      <c r="O218" s="74" t="e">
        <f>IF(VLOOKUP($A218,'[1]2. Child Protection'!$B$8:$BG$226,'[1]2. Child Protection'!Y$1,FALSE)=#REF!,"",VLOOKUP($A218,'[1]2. Child Protection'!$B$8:$BG$226,'[1]2. Child Protection'!Y$1,FALSE))</f>
        <v>#REF!</v>
      </c>
      <c r="P218" s="74">
        <f>IF(VLOOKUP($A218,'[1]2. Child Protection'!$B$8:$BG$226,'[1]2. Child Protection'!Z$1,FALSE)=F218,"",VLOOKUP($A218,'[1]2. Child Protection'!$B$8:$BG$226,'[1]2. Child Protection'!Z$1,FALSE))</f>
        <v>100</v>
      </c>
      <c r="Q218" s="74" t="str">
        <f>IF(VLOOKUP($A218,'[1]2. Child Protection'!$B$8:$BG$226,'[1]2. Child Protection'!AA$1,FALSE)=G218,"",VLOOKUP($A218,'[1]2. Child Protection'!$B$8:$BG$226,'[1]2. Child Protection'!AA$1,FALSE))</f>
        <v/>
      </c>
      <c r="R218" s="61" t="str">
        <f>IF(VLOOKUP($A218,'[1]2. Child Protection'!$B$8:$BG$226,'[1]2. Child Protection'!AB$1,FALSE)=H218,"",VLOOKUP($A218,'[1]2. Child Protection'!$B$8:$BG$226,'[1]2. Child Protection'!AB$1,FALSE))</f>
        <v>DHS, MICS, other national surveys, censuses and vital registration systems</v>
      </c>
    </row>
    <row r="219" spans="1:18" x14ac:dyDescent="0.25">
      <c r="A219" s="56" t="s">
        <v>303</v>
      </c>
      <c r="B219" s="92"/>
      <c r="C219" s="89">
        <v>85.1</v>
      </c>
      <c r="D219" s="92"/>
      <c r="E219" s="89"/>
      <c r="F219" s="89"/>
      <c r="G219" s="101" t="s">
        <v>684</v>
      </c>
      <c r="J219" s="61" t="e">
        <f>IF(VLOOKUP($A219,'[1]2. Child Protection'!$B$8:$BG$226,'[1]2. Child Protection'!T$1,FALSE)=C219,"",VLOOKUP($A219,'[1]2. Child Protection'!$B$8:$BG$226,'[1]2. Child Protection'!T$1,FALSE)-C219)</f>
        <v>#VALUE!</v>
      </c>
      <c r="K219" s="61" t="str">
        <f>IF(VLOOKUP($A219,'[1]2. Child Protection'!$B$8:$BG$226,'[1]2. Child Protection'!U$1,FALSE)=D219,"",VLOOKUP($A219,'[1]2. Child Protection'!$B$8:$BG$226,'[1]2. Child Protection'!U$1,FALSE))</f>
        <v/>
      </c>
      <c r="L219" s="74" t="e">
        <f>IF(VLOOKUP($A219,'[1]2. Child Protection'!$B$8:$BG$226,'[1]2. Child Protection'!V$1,FALSE)=#REF!,"",VLOOKUP($A219,'[1]2. Child Protection'!$B$8:$BG$226,'[1]2. Child Protection'!V$1,FALSE))</f>
        <v>#REF!</v>
      </c>
      <c r="M219" s="74" t="e">
        <f>IF(VLOOKUP($A219,'[1]2. Child Protection'!$B$8:$BG$226,'[1]2. Child Protection'!W$1,FALSE)=#REF!,"",VLOOKUP($A219,'[1]2. Child Protection'!$B$8:$BG$226,'[1]2. Child Protection'!W$1,FALSE))</f>
        <v>#REF!</v>
      </c>
      <c r="N219" s="74" t="str">
        <f>IF(VLOOKUP($A219,'[1]2. Child Protection'!$B$8:$BG$226,'[1]2. Child Protection'!X$1,FALSE)=E219,"",VLOOKUP($A219,'[1]2. Child Protection'!$B$8:$BG$226,'[1]2. Child Protection'!X$1,FALSE))</f>
        <v>-</v>
      </c>
      <c r="O219" s="74" t="e">
        <f>IF(VLOOKUP($A219,'[1]2. Child Protection'!$B$8:$BG$226,'[1]2. Child Protection'!Y$1,FALSE)=#REF!,"",VLOOKUP($A219,'[1]2. Child Protection'!$B$8:$BG$226,'[1]2. Child Protection'!Y$1,FALSE))</f>
        <v>#REF!</v>
      </c>
      <c r="P219" s="74" t="str">
        <f>IF(VLOOKUP($A219,'[1]2. Child Protection'!$B$8:$BG$226,'[1]2. Child Protection'!Z$1,FALSE)=F219,"",VLOOKUP($A219,'[1]2. Child Protection'!$B$8:$BG$226,'[1]2. Child Protection'!Z$1,FALSE))</f>
        <v>-</v>
      </c>
      <c r="Q219" s="74">
        <f>IF(VLOOKUP($A219,'[1]2. Child Protection'!$B$8:$BG$226,'[1]2. Child Protection'!AA$1,FALSE)=G219,"",VLOOKUP($A219,'[1]2. Child Protection'!$B$8:$BG$226,'[1]2. Child Protection'!AA$1,FALSE))</f>
        <v>0</v>
      </c>
      <c r="R219" s="61" t="str">
        <f>IF(VLOOKUP($A219,'[1]2. Child Protection'!$B$8:$BG$226,'[1]2. Child Protection'!AB$1,FALSE)=H219,"",VLOOKUP($A219,'[1]2. Child Protection'!$B$8:$BG$226,'[1]2. Child Protection'!AB$1,FALSE))</f>
        <v>DHS, MICS, other national surveys, censuses and vital registration systems</v>
      </c>
    </row>
    <row r="220" spans="1:18" x14ac:dyDescent="0.25">
      <c r="A220" s="56" t="s">
        <v>300</v>
      </c>
      <c r="B220" s="92"/>
      <c r="C220" s="89">
        <v>136.1</v>
      </c>
      <c r="D220" s="92"/>
      <c r="E220" s="89"/>
      <c r="F220" s="89"/>
      <c r="G220" s="101" t="s">
        <v>681</v>
      </c>
      <c r="J220" s="61">
        <f>IF(VLOOKUP($A220,'[1]2. Child Protection'!$B$8:$BG$226,'[1]2. Child Protection'!T$1,FALSE)=C220,"",VLOOKUP($A220,'[1]2. Child Protection'!$B$8:$BG$226,'[1]2. Child Protection'!T$1,FALSE)-C220)</f>
        <v>-47.319999999999993</v>
      </c>
      <c r="K220" s="61" t="str">
        <f>IF(VLOOKUP($A220,'[1]2. Child Protection'!$B$8:$BG$226,'[1]2. Child Protection'!U$1,FALSE)=D220,"",VLOOKUP($A220,'[1]2. Child Protection'!$B$8:$BG$226,'[1]2. Child Protection'!U$1,FALSE))</f>
        <v/>
      </c>
      <c r="L220" s="74" t="e">
        <f>IF(VLOOKUP($A220,'[1]2. Child Protection'!$B$8:$BG$226,'[1]2. Child Protection'!V$1,FALSE)=#REF!,"",VLOOKUP($A220,'[1]2. Child Protection'!$B$8:$BG$226,'[1]2. Child Protection'!V$1,FALSE))</f>
        <v>#REF!</v>
      </c>
      <c r="M220" s="74" t="e">
        <f>IF(VLOOKUP($A220,'[1]2. Child Protection'!$B$8:$BG$226,'[1]2. Child Protection'!W$1,FALSE)=#REF!,"",VLOOKUP($A220,'[1]2. Child Protection'!$B$8:$BG$226,'[1]2. Child Protection'!W$1,FALSE))</f>
        <v>#REF!</v>
      </c>
      <c r="N220" s="74">
        <f>IF(VLOOKUP($A220,'[1]2. Child Protection'!$B$8:$BG$226,'[1]2. Child Protection'!X$1,FALSE)=E220,"",VLOOKUP($A220,'[1]2. Child Protection'!$B$8:$BG$226,'[1]2. Child Protection'!X$1,FALSE))</f>
        <v>91.88</v>
      </c>
      <c r="O220" s="74" t="e">
        <f>IF(VLOOKUP($A220,'[1]2. Child Protection'!$B$8:$BG$226,'[1]2. Child Protection'!Y$1,FALSE)=#REF!,"",VLOOKUP($A220,'[1]2. Child Protection'!$B$8:$BG$226,'[1]2. Child Protection'!Y$1,FALSE))</f>
        <v>#REF!</v>
      </c>
      <c r="P220" s="74">
        <f>IF(VLOOKUP($A220,'[1]2. Child Protection'!$B$8:$BG$226,'[1]2. Child Protection'!Z$1,FALSE)=F220,"",VLOOKUP($A220,'[1]2. Child Protection'!$B$8:$BG$226,'[1]2. Child Protection'!Z$1,FALSE))</f>
        <v>91.59</v>
      </c>
      <c r="Q220" s="74">
        <f>IF(VLOOKUP($A220,'[1]2. Child Protection'!$B$8:$BG$226,'[1]2. Child Protection'!AA$1,FALSE)=G220,"",VLOOKUP($A220,'[1]2. Child Protection'!$B$8:$BG$226,'[1]2. Child Protection'!AA$1,FALSE))</f>
        <v>0</v>
      </c>
      <c r="R220" s="61" t="str">
        <f>IF(VLOOKUP($A220,'[1]2. Child Protection'!$B$8:$BG$226,'[1]2. Child Protection'!AB$1,FALSE)=H220,"",VLOOKUP($A220,'[1]2. Child Protection'!$B$8:$BG$226,'[1]2. Child Protection'!AB$1,FALSE))</f>
        <v>DHS, MICS, other national surveys, censuses and vital registration systems</v>
      </c>
    </row>
    <row r="221" spans="1:18" x14ac:dyDescent="0.25">
      <c r="A221" s="56" t="s">
        <v>306</v>
      </c>
      <c r="B221" s="92"/>
      <c r="C221" s="89">
        <v>77</v>
      </c>
      <c r="D221" s="92"/>
      <c r="E221" s="90"/>
      <c r="F221" s="90"/>
      <c r="G221" s="101" t="s">
        <v>687</v>
      </c>
      <c r="J221" s="61">
        <f>IF(VLOOKUP($A221,'[1]2. Child Protection'!$B$8:$BG$226,'[1]2. Child Protection'!T$1,FALSE)=C221,"",VLOOKUP($A221,'[1]2. Child Protection'!$B$8:$BG$226,'[1]2. Child Protection'!T$1,FALSE)-C221)</f>
        <v>23</v>
      </c>
      <c r="K221" s="61" t="str">
        <f>IF(VLOOKUP($A221,'[1]2. Child Protection'!$B$8:$BG$226,'[1]2. Child Protection'!U$1,FALSE)=D221,"",VLOOKUP($A221,'[1]2. Child Protection'!$B$8:$BG$226,'[1]2. Child Protection'!U$1,FALSE))</f>
        <v/>
      </c>
      <c r="L221" s="74" t="e">
        <f>IF(VLOOKUP($A221,'[1]2. Child Protection'!$B$8:$BG$226,'[1]2. Child Protection'!V$1,FALSE)=#REF!,"",VLOOKUP($A221,'[1]2. Child Protection'!$B$8:$BG$226,'[1]2. Child Protection'!V$1,FALSE))</f>
        <v>#REF!</v>
      </c>
      <c r="M221" s="74" t="e">
        <f>IF(VLOOKUP($A221,'[1]2. Child Protection'!$B$8:$BG$226,'[1]2. Child Protection'!W$1,FALSE)=#REF!,"",VLOOKUP($A221,'[1]2. Child Protection'!$B$8:$BG$226,'[1]2. Child Protection'!W$1,FALSE))</f>
        <v>#REF!</v>
      </c>
      <c r="N221" s="74">
        <f>IF(VLOOKUP($A221,'[1]2. Child Protection'!$B$8:$BG$226,'[1]2. Child Protection'!X$1,FALSE)=E221,"",VLOOKUP($A221,'[1]2. Child Protection'!$B$8:$BG$226,'[1]2. Child Protection'!X$1,FALSE))</f>
        <v>100</v>
      </c>
      <c r="O221" s="74" t="e">
        <f>IF(VLOOKUP($A221,'[1]2. Child Protection'!$B$8:$BG$226,'[1]2. Child Protection'!Y$1,FALSE)=#REF!,"",VLOOKUP($A221,'[1]2. Child Protection'!$B$8:$BG$226,'[1]2. Child Protection'!Y$1,FALSE))</f>
        <v>#REF!</v>
      </c>
      <c r="P221" s="74">
        <f>IF(VLOOKUP($A221,'[1]2. Child Protection'!$B$8:$BG$226,'[1]2. Child Protection'!Z$1,FALSE)=F221,"",VLOOKUP($A221,'[1]2. Child Protection'!$B$8:$BG$226,'[1]2. Child Protection'!Z$1,FALSE))</f>
        <v>100</v>
      </c>
      <c r="Q221" s="74">
        <f>IF(VLOOKUP($A221,'[1]2. Child Protection'!$B$8:$BG$226,'[1]2. Child Protection'!AA$1,FALSE)=G221,"",VLOOKUP($A221,'[1]2. Child Protection'!$B$8:$BG$226,'[1]2. Child Protection'!AA$1,FALSE))</f>
        <v>0</v>
      </c>
      <c r="R221" s="61" t="str">
        <f>IF(VLOOKUP($A221,'[1]2. Child Protection'!$B$8:$BG$226,'[1]2. Child Protection'!AB$1,FALSE)=H221,"",VLOOKUP($A221,'[1]2. Child Protection'!$B$8:$BG$226,'[1]2. Child Protection'!AB$1,FALSE))</f>
        <v>DHS, MICS, other national surveys, censuses and vital registration systems</v>
      </c>
    </row>
    <row r="222" spans="1:18" x14ac:dyDescent="0.25">
      <c r="A222" s="56" t="s">
        <v>301</v>
      </c>
      <c r="B222" s="92"/>
      <c r="C222" s="89">
        <v>76.900000000000006</v>
      </c>
      <c r="D222" s="92"/>
      <c r="E222" s="89"/>
      <c r="F222" s="90"/>
      <c r="G222" s="101" t="s">
        <v>682</v>
      </c>
      <c r="J222" s="61">
        <f>IF(VLOOKUP($A222,'[1]2. Child Protection'!$B$8:$BG$226,'[1]2. Child Protection'!T$1,FALSE)=C222,"",VLOOKUP($A222,'[1]2. Child Protection'!$B$8:$BG$226,'[1]2. Child Protection'!T$1,FALSE)-C222)</f>
        <v>-9.5400000000000063</v>
      </c>
      <c r="K222" s="61" t="str">
        <f>IF(VLOOKUP($A222,'[1]2. Child Protection'!$B$8:$BG$226,'[1]2. Child Protection'!U$1,FALSE)=D222,"",VLOOKUP($A222,'[1]2. Child Protection'!$B$8:$BG$226,'[1]2. Child Protection'!U$1,FALSE))</f>
        <v/>
      </c>
      <c r="L222" s="74" t="e">
        <f>IF(VLOOKUP($A222,'[1]2. Child Protection'!$B$8:$BG$226,'[1]2. Child Protection'!V$1,FALSE)=#REF!,"",VLOOKUP($A222,'[1]2. Child Protection'!$B$8:$BG$226,'[1]2. Child Protection'!V$1,FALSE))</f>
        <v>#REF!</v>
      </c>
      <c r="M222" s="74" t="e">
        <f>IF(VLOOKUP($A222,'[1]2. Child Protection'!$B$8:$BG$226,'[1]2. Child Protection'!W$1,FALSE)=#REF!,"",VLOOKUP($A222,'[1]2. Child Protection'!$B$8:$BG$226,'[1]2. Child Protection'!W$1,FALSE))</f>
        <v>#REF!</v>
      </c>
      <c r="N222" s="74">
        <f>IF(VLOOKUP($A222,'[1]2. Child Protection'!$B$8:$BG$226,'[1]2. Child Protection'!X$1,FALSE)=E222,"",VLOOKUP($A222,'[1]2. Child Protection'!$B$8:$BG$226,'[1]2. Child Protection'!X$1,FALSE))</f>
        <v>70.040000000000006</v>
      </c>
      <c r="O222" s="74" t="e">
        <f>IF(VLOOKUP($A222,'[1]2. Child Protection'!$B$8:$BG$226,'[1]2. Child Protection'!Y$1,FALSE)=#REF!,"",VLOOKUP($A222,'[1]2. Child Protection'!$B$8:$BG$226,'[1]2. Child Protection'!Y$1,FALSE))</f>
        <v>#REF!</v>
      </c>
      <c r="P222" s="74">
        <f>IF(VLOOKUP($A222,'[1]2. Child Protection'!$B$8:$BG$226,'[1]2. Child Protection'!Z$1,FALSE)=F222,"",VLOOKUP($A222,'[1]2. Child Protection'!$B$8:$BG$226,'[1]2. Child Protection'!Z$1,FALSE))</f>
        <v>70.25</v>
      </c>
      <c r="Q222" s="74">
        <f>IF(VLOOKUP($A222,'[1]2. Child Protection'!$B$8:$BG$226,'[1]2. Child Protection'!AA$1,FALSE)=G222,"",VLOOKUP($A222,'[1]2. Child Protection'!$B$8:$BG$226,'[1]2. Child Protection'!AA$1,FALSE))</f>
        <v>0</v>
      </c>
      <c r="R222" s="61" t="str">
        <f>IF(VLOOKUP($A222,'[1]2. Child Protection'!$B$8:$BG$226,'[1]2. Child Protection'!AB$1,FALSE)=H222,"",VLOOKUP($A222,'[1]2. Child Protection'!$B$8:$BG$226,'[1]2. Child Protection'!AB$1,FALSE))</f>
        <v>DHS, MICS, other national surveys, censuses and vital registration systems</v>
      </c>
    </row>
    <row r="223" spans="1:18" x14ac:dyDescent="0.25">
      <c r="A223" s="57" t="s">
        <v>298</v>
      </c>
      <c r="B223" s="93"/>
      <c r="C223" s="89" t="s">
        <v>23</v>
      </c>
      <c r="D223" s="93"/>
      <c r="E223" s="89"/>
      <c r="F223" s="89"/>
      <c r="G223" s="80"/>
      <c r="J223" s="61" t="e">
        <f>IF(VLOOKUP($A223,'[1]2. Child Protection'!$B$8:$BG$226,'[1]2. Child Protection'!T$1,FALSE)=C223,"",VLOOKUP($A223,'[1]2. Child Protection'!$B$8:$BG$226,'[1]2. Child Protection'!T$1,FALSE)-C223)</f>
        <v>#VALUE!</v>
      </c>
      <c r="K223" s="61" t="str">
        <f>IF(VLOOKUP($A223,'[1]2. Child Protection'!$B$8:$BG$226,'[1]2. Child Protection'!U$1,FALSE)=D223,"",VLOOKUP($A223,'[1]2. Child Protection'!$B$8:$BG$226,'[1]2. Child Protection'!U$1,FALSE))</f>
        <v/>
      </c>
      <c r="L223" s="74" t="e">
        <f>IF(VLOOKUP($A223,'[1]2. Child Protection'!$B$8:$BG$226,'[1]2. Child Protection'!V$1,FALSE)=#REF!,"",VLOOKUP($A223,'[1]2. Child Protection'!$B$8:$BG$226,'[1]2. Child Protection'!V$1,FALSE))</f>
        <v>#REF!</v>
      </c>
      <c r="M223" s="74" t="e">
        <f>IF(VLOOKUP($A223,'[1]2. Child Protection'!$B$8:$BG$226,'[1]2. Child Protection'!W$1,FALSE)=#REF!,"",VLOOKUP($A223,'[1]2. Child Protection'!$B$8:$BG$226,'[1]2. Child Protection'!W$1,FALSE))</f>
        <v>#REF!</v>
      </c>
      <c r="N223" s="74">
        <f>IF(VLOOKUP($A223,'[1]2. Child Protection'!$B$8:$BG$226,'[1]2. Child Protection'!X$1,FALSE)=E223,"",VLOOKUP($A223,'[1]2. Child Protection'!$B$8:$BG$226,'[1]2. Child Protection'!X$1,FALSE))</f>
        <v>45.24</v>
      </c>
      <c r="O223" s="74" t="e">
        <f>IF(VLOOKUP($A223,'[1]2. Child Protection'!$B$8:$BG$226,'[1]2. Child Protection'!Y$1,FALSE)=#REF!,"",VLOOKUP($A223,'[1]2. Child Protection'!$B$8:$BG$226,'[1]2. Child Protection'!Y$1,FALSE))</f>
        <v>#REF!</v>
      </c>
      <c r="P223" s="74">
        <f>IF(VLOOKUP($A223,'[1]2. Child Protection'!$B$8:$BG$226,'[1]2. Child Protection'!Z$1,FALSE)=F223,"",VLOOKUP($A223,'[1]2. Child Protection'!$B$8:$BG$226,'[1]2. Child Protection'!Z$1,FALSE))</f>
        <v>44.14</v>
      </c>
      <c r="Q223" s="74" t="str">
        <f>IF(VLOOKUP($A223,'[1]2. Child Protection'!$B$8:$BG$226,'[1]2. Child Protection'!AA$1,FALSE)=G223,"",VLOOKUP($A223,'[1]2. Child Protection'!$B$8:$BG$226,'[1]2. Child Protection'!AA$1,FALSE))</f>
        <v/>
      </c>
      <c r="R223" s="61" t="str">
        <f>IF(VLOOKUP($A223,'[1]2. Child Protection'!$B$8:$BG$226,'[1]2. Child Protection'!AB$1,FALSE)=H223,"",VLOOKUP($A223,'[1]2. Child Protection'!$B$8:$BG$226,'[1]2. Child Protection'!AB$1,FALSE))</f>
        <v>DHS, MICS, other national surveys, censuses and vital registration systems</v>
      </c>
    </row>
    <row r="224" spans="1:18" x14ac:dyDescent="0.25">
      <c r="A224" s="58" t="s">
        <v>333</v>
      </c>
      <c r="B224" s="94"/>
      <c r="C224" s="89">
        <v>103.9</v>
      </c>
      <c r="D224" s="94"/>
      <c r="E224" s="89"/>
      <c r="F224" s="89"/>
      <c r="G224" s="101" t="s">
        <v>680</v>
      </c>
      <c r="J224" s="61" t="e">
        <f>IF(VLOOKUP($A224,'[1]2. Child Protection'!$B$8:$BG$226,'[1]2. Child Protection'!T$1,FALSE)=C224,"",VLOOKUP($A224,'[1]2. Child Protection'!$B$8:$BG$226,'[1]2. Child Protection'!T$1,FALSE)-C224)</f>
        <v>#N/A</v>
      </c>
      <c r="K224" s="61" t="e">
        <f>IF(VLOOKUP($A224,'[1]2. Child Protection'!$B$8:$BG$226,'[1]2. Child Protection'!U$1,FALSE)=D224,"",VLOOKUP($A224,'[1]2. Child Protection'!$B$8:$BG$226,'[1]2. Child Protection'!U$1,FALSE))</f>
        <v>#N/A</v>
      </c>
      <c r="L224" s="74" t="e">
        <f>IF(VLOOKUP($A224,'[1]2. Child Protection'!$B$8:$BG$226,'[1]2. Child Protection'!V$1,FALSE)=#REF!,"",VLOOKUP($A224,'[1]2. Child Protection'!$B$8:$BG$226,'[1]2. Child Protection'!V$1,FALSE))</f>
        <v>#N/A</v>
      </c>
      <c r="M224" s="74" t="e">
        <f>IF(VLOOKUP($A224,'[1]2. Child Protection'!$B$8:$BG$226,'[1]2. Child Protection'!W$1,FALSE)=#REF!,"",VLOOKUP($A224,'[1]2. Child Protection'!$B$8:$BG$226,'[1]2. Child Protection'!W$1,FALSE))</f>
        <v>#N/A</v>
      </c>
      <c r="N224" s="74" t="e">
        <f>IF(VLOOKUP($A224,'[1]2. Child Protection'!$B$8:$BG$226,'[1]2. Child Protection'!X$1,FALSE)=E224,"",VLOOKUP($A224,'[1]2. Child Protection'!$B$8:$BG$226,'[1]2. Child Protection'!X$1,FALSE))</f>
        <v>#N/A</v>
      </c>
      <c r="O224" s="74" t="e">
        <f>IF(VLOOKUP($A224,'[1]2. Child Protection'!$B$8:$BG$226,'[1]2. Child Protection'!Y$1,FALSE)=#REF!,"",VLOOKUP($A224,'[1]2. Child Protection'!$B$8:$BG$226,'[1]2. Child Protection'!Y$1,FALSE))</f>
        <v>#N/A</v>
      </c>
      <c r="P224" s="74" t="e">
        <f>IF(VLOOKUP($A224,'[1]2. Child Protection'!$B$8:$BG$226,'[1]2. Child Protection'!Z$1,FALSE)=F224,"",VLOOKUP($A224,'[1]2. Child Protection'!$B$8:$BG$226,'[1]2. Child Protection'!Z$1,FALSE))</f>
        <v>#N/A</v>
      </c>
      <c r="Q224" s="74" t="e">
        <f>IF(VLOOKUP($A224,'[1]2. Child Protection'!$B$8:$BG$226,'[1]2. Child Protection'!AA$1,FALSE)=G224,"",VLOOKUP($A224,'[1]2. Child Protection'!$B$8:$BG$226,'[1]2. Child Protection'!AA$1,FALSE))</f>
        <v>#N/A</v>
      </c>
      <c r="R224" s="61" t="e">
        <f>IF(VLOOKUP($A224,'[1]2. Child Protection'!$B$8:$BG$226,'[1]2. Child Protection'!AB$1,FALSE)=H224,"",VLOOKUP($A224,'[1]2. Child Protection'!$B$8:$BG$226,'[1]2. Child Protection'!AB$1,FALSE))</f>
        <v>#N/A</v>
      </c>
    </row>
    <row r="225" spans="1:18" x14ac:dyDescent="0.25">
      <c r="A225" s="56" t="s">
        <v>328</v>
      </c>
      <c r="B225" s="92"/>
      <c r="C225" s="89" t="s">
        <v>23</v>
      </c>
      <c r="D225" s="92"/>
      <c r="E225" s="89"/>
      <c r="F225" s="89"/>
      <c r="G225" s="80"/>
      <c r="J225" s="61" t="e">
        <f>IF(VLOOKUP($A225,'[1]2. Child Protection'!$B$8:$BG$226,'[1]2. Child Protection'!T$1,FALSE)=C225,"",VLOOKUP($A225,'[1]2. Child Protection'!$B$8:$BG$226,'[1]2. Child Protection'!T$1,FALSE)-C225)</f>
        <v>#VALUE!</v>
      </c>
      <c r="K225" s="61" t="str">
        <f>IF(VLOOKUP($A225,'[1]2. Child Protection'!$B$8:$BG$226,'[1]2. Child Protection'!U$1,FALSE)=D225,"",VLOOKUP($A225,'[1]2. Child Protection'!$B$8:$BG$226,'[1]2. Child Protection'!U$1,FALSE))</f>
        <v/>
      </c>
      <c r="L225" s="74" t="e">
        <f>IF(VLOOKUP($A225,'[1]2. Child Protection'!$B$8:$BG$226,'[1]2. Child Protection'!V$1,FALSE)=#REF!,"",VLOOKUP($A225,'[1]2. Child Protection'!$B$8:$BG$226,'[1]2. Child Protection'!V$1,FALSE))</f>
        <v>#REF!</v>
      </c>
      <c r="M225" s="74" t="e">
        <f>IF(VLOOKUP($A225,'[1]2. Child Protection'!$B$8:$BG$226,'[1]2. Child Protection'!W$1,FALSE)=#REF!,"",VLOOKUP($A225,'[1]2. Child Protection'!$B$8:$BG$226,'[1]2. Child Protection'!W$1,FALSE))</f>
        <v>#REF!</v>
      </c>
      <c r="N225" s="74">
        <f>IF(VLOOKUP($A225,'[1]2. Child Protection'!$B$8:$BG$226,'[1]2. Child Protection'!X$1,FALSE)=E225,"",VLOOKUP($A225,'[1]2. Child Protection'!$B$8:$BG$226,'[1]2. Child Protection'!X$1,FALSE))</f>
        <v>53.94</v>
      </c>
      <c r="O225" s="74" t="e">
        <f>IF(VLOOKUP($A225,'[1]2. Child Protection'!$B$8:$BG$226,'[1]2. Child Protection'!Y$1,FALSE)=#REF!,"",VLOOKUP($A225,'[1]2. Child Protection'!$B$8:$BG$226,'[1]2. Child Protection'!Y$1,FALSE))</f>
        <v>#REF!</v>
      </c>
      <c r="P225" s="74">
        <f>IF(VLOOKUP($A225,'[1]2. Child Protection'!$B$8:$BG$226,'[1]2. Child Protection'!Z$1,FALSE)=F225,"",VLOOKUP($A225,'[1]2. Child Protection'!$B$8:$BG$226,'[1]2. Child Protection'!Z$1,FALSE))</f>
        <v>52.45</v>
      </c>
      <c r="Q225" s="74" t="str">
        <f>IF(VLOOKUP($A225,'[1]2. Child Protection'!$B$8:$BG$226,'[1]2. Child Protection'!AA$1,FALSE)=G225,"",VLOOKUP($A225,'[1]2. Child Protection'!$B$8:$BG$226,'[1]2. Child Protection'!AA$1,FALSE))</f>
        <v/>
      </c>
      <c r="R225" s="61" t="str">
        <f>IF(VLOOKUP($A225,'[1]2. Child Protection'!$B$8:$BG$226,'[1]2. Child Protection'!AB$1,FALSE)=H225,"",VLOOKUP($A225,'[1]2. Child Protection'!$B$8:$BG$226,'[1]2. Child Protection'!AB$1,FALSE))</f>
        <v>DHS, MICS, other national surveys, censuses and vital registration systems</v>
      </c>
    </row>
    <row r="226" spans="1:18" x14ac:dyDescent="0.25">
      <c r="A226" s="56" t="s">
        <v>307</v>
      </c>
      <c r="B226" s="92"/>
      <c r="C226" s="89">
        <v>67.900000000000006</v>
      </c>
      <c r="D226" s="92"/>
      <c r="E226" s="89"/>
      <c r="F226" s="89"/>
      <c r="G226" s="101" t="s">
        <v>688</v>
      </c>
      <c r="J226" s="61">
        <f>IF(VLOOKUP($A226,'[1]2. Child Protection'!$B$8:$BG$226,'[1]2. Child Protection'!T$1,FALSE)=C226,"",VLOOKUP($A226,'[1]2. Child Protection'!$B$8:$BG$226,'[1]2. Child Protection'!T$1,FALSE)-C226)</f>
        <v>-27.340000000000003</v>
      </c>
      <c r="K226" s="61" t="str">
        <f>IF(VLOOKUP($A226,'[1]2. Child Protection'!$B$8:$BG$226,'[1]2. Child Protection'!U$1,FALSE)=D226,"",VLOOKUP($A226,'[1]2. Child Protection'!$B$8:$BG$226,'[1]2. Child Protection'!U$1,FALSE))</f>
        <v/>
      </c>
      <c r="L226" s="74" t="e">
        <f>IF(VLOOKUP($A226,'[1]2. Child Protection'!$B$8:$BG$226,'[1]2. Child Protection'!V$1,FALSE)=#REF!,"",VLOOKUP($A226,'[1]2. Child Protection'!$B$8:$BG$226,'[1]2. Child Protection'!V$1,FALSE))</f>
        <v>#REF!</v>
      </c>
      <c r="M226" s="74" t="e">
        <f>IF(VLOOKUP($A226,'[1]2. Child Protection'!$B$8:$BG$226,'[1]2. Child Protection'!W$1,FALSE)=#REF!,"",VLOOKUP($A226,'[1]2. Child Protection'!$B$8:$BG$226,'[1]2. Child Protection'!W$1,FALSE))</f>
        <v>#REF!</v>
      </c>
      <c r="N226" s="74">
        <f>IF(VLOOKUP($A226,'[1]2. Child Protection'!$B$8:$BG$226,'[1]2. Child Protection'!X$1,FALSE)=E226,"",VLOOKUP($A226,'[1]2. Child Protection'!$B$8:$BG$226,'[1]2. Child Protection'!X$1,FALSE))</f>
        <v>45.14</v>
      </c>
      <c r="O226" s="74" t="e">
        <f>IF(VLOOKUP($A226,'[1]2. Child Protection'!$B$8:$BG$226,'[1]2. Child Protection'!Y$1,FALSE)=#REF!,"",VLOOKUP($A226,'[1]2. Child Protection'!$B$8:$BG$226,'[1]2. Child Protection'!Y$1,FALSE))</f>
        <v>#REF!</v>
      </c>
      <c r="P226" s="74">
        <f>IF(VLOOKUP($A226,'[1]2. Child Protection'!$B$8:$BG$226,'[1]2. Child Protection'!Z$1,FALSE)=F226,"",VLOOKUP($A226,'[1]2. Child Protection'!$B$8:$BG$226,'[1]2. Child Protection'!Z$1,FALSE))</f>
        <v>44.44</v>
      </c>
      <c r="Q226" s="74">
        <f>IF(VLOOKUP($A226,'[1]2. Child Protection'!$B$8:$BG$226,'[1]2. Child Protection'!AA$1,FALSE)=G226,"",VLOOKUP($A226,'[1]2. Child Protection'!$B$8:$BG$226,'[1]2. Child Protection'!AA$1,FALSE))</f>
        <v>0</v>
      </c>
      <c r="R226" s="61" t="str">
        <f>IF(VLOOKUP($A226,'[1]2. Child Protection'!$B$8:$BG$226,'[1]2. Child Protection'!AB$1,FALSE)=H226,"",VLOOKUP($A226,'[1]2. Child Protection'!$B$8:$BG$226,'[1]2. Child Protection'!AB$1,FALSE))</f>
        <v>DHS, MICS, other national surveys, censuses and vital registration systems</v>
      </c>
    </row>
    <row r="227" spans="1:18" x14ac:dyDescent="0.25">
      <c r="A227" s="59" t="s">
        <v>310</v>
      </c>
      <c r="B227" s="95"/>
      <c r="C227" s="81">
        <v>123.2</v>
      </c>
      <c r="D227" s="95"/>
      <c r="E227" s="81"/>
      <c r="F227" s="81"/>
      <c r="G227" s="102" t="s">
        <v>692</v>
      </c>
      <c r="J227" s="61">
        <f>IF(VLOOKUP($A227,'[1]2. Child Protection'!$B$8:$BG$226,'[1]2. Child Protection'!T$1,FALSE)=C227,"",VLOOKUP($A227,'[1]2. Child Protection'!$B$8:$BG$226,'[1]2. Child Protection'!T$1,FALSE)-C227)</f>
        <v>-51.61</v>
      </c>
      <c r="K227" s="61" t="str">
        <f>IF(VLOOKUP($A227,'[1]2. Child Protection'!$B$8:$BG$226,'[1]2. Child Protection'!U$1,FALSE)=D227,"",VLOOKUP($A227,'[1]2. Child Protection'!$B$8:$BG$226,'[1]2. Child Protection'!U$1,FALSE))</f>
        <v/>
      </c>
      <c r="L227" s="74" t="e">
        <f>IF(VLOOKUP($A227,'[1]2. Child Protection'!$B$8:$BG$226,'[1]2. Child Protection'!V$1,FALSE)=#REF!,"",VLOOKUP($A227,'[1]2. Child Protection'!$B$8:$BG$226,'[1]2. Child Protection'!V$1,FALSE))</f>
        <v>#REF!</v>
      </c>
      <c r="M227" s="74" t="e">
        <f>IF(VLOOKUP($A227,'[1]2. Child Protection'!$B$8:$BG$226,'[1]2. Child Protection'!W$1,FALSE)=#REF!,"",VLOOKUP($A227,'[1]2. Child Protection'!$B$8:$BG$226,'[1]2. Child Protection'!W$1,FALSE))</f>
        <v>#REF!</v>
      </c>
      <c r="N227" s="74">
        <f>IF(VLOOKUP($A227,'[1]2. Child Protection'!$B$8:$BG$226,'[1]2. Child Protection'!X$1,FALSE)=E227,"",VLOOKUP($A227,'[1]2. Child Protection'!$B$8:$BG$226,'[1]2. Child Protection'!X$1,FALSE))</f>
        <v>75.88</v>
      </c>
      <c r="O227" s="74" t="e">
        <f>IF(VLOOKUP($A227,'[1]2. Child Protection'!$B$8:$BG$226,'[1]2. Child Protection'!Y$1,FALSE)=#REF!,"",VLOOKUP($A227,'[1]2. Child Protection'!$B$8:$BG$226,'[1]2. Child Protection'!Y$1,FALSE))</f>
        <v>#REF!</v>
      </c>
      <c r="P227" s="74">
        <f>IF(VLOOKUP($A227,'[1]2. Child Protection'!$B$8:$BG$226,'[1]2. Child Protection'!Z$1,FALSE)=F227,"",VLOOKUP($A227,'[1]2. Child Protection'!$B$8:$BG$226,'[1]2. Child Protection'!Z$1,FALSE))</f>
        <v>75.25</v>
      </c>
      <c r="Q227" s="74">
        <f>IF(VLOOKUP($A227,'[1]2. Child Protection'!$B$8:$BG$226,'[1]2. Child Protection'!AA$1,FALSE)=G227,"",VLOOKUP($A227,'[1]2. Child Protection'!$B$8:$BG$226,'[1]2. Child Protection'!AA$1,FALSE))</f>
        <v>0</v>
      </c>
      <c r="R227" s="61" t="str">
        <f>IF(VLOOKUP($A227,'[1]2. Child Protection'!$B$8:$BG$226,'[1]2. Child Protection'!AB$1,FALSE)=H227,"",VLOOKUP($A227,'[1]2. Child Protection'!$B$8:$BG$226,'[1]2. Child Protection'!AB$1,FALSE))</f>
        <v>DHS, MICS, other national surveys, censuses and vital registration systems</v>
      </c>
    </row>
    <row r="228" spans="1:18" x14ac:dyDescent="0.25">
      <c r="A228" s="74"/>
      <c r="B228" s="74"/>
      <c r="C228" s="74"/>
      <c r="D228" s="74"/>
      <c r="E228" s="69"/>
      <c r="F228" s="69"/>
      <c r="G228" s="69"/>
    </row>
    <row r="229" spans="1:18" x14ac:dyDescent="0.25">
      <c r="A229" s="82"/>
      <c r="B229" s="82"/>
      <c r="C229" s="82"/>
      <c r="D229" s="82"/>
      <c r="E229" s="83"/>
      <c r="F229" s="69"/>
      <c r="G229" s="69"/>
    </row>
    <row r="230" spans="1:18" x14ac:dyDescent="0.25">
      <c r="A230" s="82" t="s">
        <v>311</v>
      </c>
      <c r="B230" s="82"/>
      <c r="C230" s="83" t="s">
        <v>313</v>
      </c>
      <c r="D230" s="82"/>
      <c r="E230" s="83"/>
      <c r="F230" s="61"/>
    </row>
    <row r="231" spans="1:18" x14ac:dyDescent="0.25">
      <c r="A231" s="82"/>
      <c r="B231" s="82"/>
      <c r="C231" s="61" t="s">
        <v>315</v>
      </c>
      <c r="D231" s="82"/>
      <c r="E231" s="83"/>
      <c r="F231" s="61"/>
    </row>
    <row r="232" spans="1:18" x14ac:dyDescent="0.25">
      <c r="C232" s="61" t="s">
        <v>318</v>
      </c>
      <c r="E232" s="61"/>
      <c r="F232" s="61"/>
    </row>
    <row r="233" spans="1:18" x14ac:dyDescent="0.25">
      <c r="C233" s="83" t="s">
        <v>677</v>
      </c>
      <c r="E233" s="84"/>
      <c r="F233" s="61"/>
    </row>
    <row r="234" spans="1:18" x14ac:dyDescent="0.25">
      <c r="C234" s="83" t="s">
        <v>691</v>
      </c>
      <c r="E234" s="84"/>
      <c r="F234" s="61"/>
    </row>
    <row r="235" spans="1:18" x14ac:dyDescent="0.25">
      <c r="C235" s="83"/>
      <c r="E235" s="84"/>
      <c r="F235" s="61"/>
    </row>
    <row r="236" spans="1:18" x14ac:dyDescent="0.25">
      <c r="A236" s="60" t="s">
        <v>543</v>
      </c>
      <c r="B236" s="60"/>
      <c r="C236" s="61" t="s">
        <v>678</v>
      </c>
      <c r="D236" s="60"/>
      <c r="E236" s="61"/>
      <c r="F236" s="61"/>
    </row>
    <row r="237" spans="1:18" x14ac:dyDescent="0.25">
      <c r="E237" s="84"/>
      <c r="F237" s="61"/>
    </row>
    <row r="238" spans="1:18" x14ac:dyDescent="0.25">
      <c r="A238" s="60" t="s">
        <v>542</v>
      </c>
      <c r="B238" s="60"/>
      <c r="C238" s="60" t="s">
        <v>679</v>
      </c>
      <c r="D238" s="60"/>
      <c r="E238" s="84"/>
      <c r="F238" s="61"/>
    </row>
    <row r="239" spans="1:18" x14ac:dyDescent="0.25">
      <c r="E239" s="84"/>
      <c r="F239" s="61"/>
    </row>
    <row r="240" spans="1:18" s="65" customFormat="1" x14ac:dyDescent="0.25">
      <c r="A240" s="85" t="s">
        <v>323</v>
      </c>
      <c r="B240" s="85"/>
      <c r="C240" s="85"/>
      <c r="D240" s="85"/>
      <c r="E240" s="86"/>
    </row>
    <row r="241" spans="1:6" s="65" customFormat="1" ht="14.4" x14ac:dyDescent="0.3">
      <c r="A241" s="60" t="s">
        <v>324</v>
      </c>
      <c r="B241" s="60"/>
      <c r="C241" s="99" t="s">
        <v>325</v>
      </c>
      <c r="D241" s="60"/>
      <c r="E241" s="87"/>
    </row>
    <row r="242" spans="1:6" x14ac:dyDescent="0.25">
      <c r="E242" s="84"/>
      <c r="F242" s="61"/>
    </row>
    <row r="243" spans="1:6" x14ac:dyDescent="0.25">
      <c r="E243" s="84"/>
      <c r="F243" s="61"/>
    </row>
    <row r="244" spans="1:6" x14ac:dyDescent="0.25">
      <c r="E244" s="84"/>
      <c r="F244" s="61"/>
    </row>
    <row r="245" spans="1:6" x14ac:dyDescent="0.25">
      <c r="E245" s="84"/>
      <c r="F245" s="61"/>
    </row>
    <row r="246" spans="1:6" x14ac:dyDescent="0.25">
      <c r="E246" s="84"/>
      <c r="F246" s="61"/>
    </row>
    <row r="247" spans="1:6" x14ac:dyDescent="0.25">
      <c r="E247" s="84"/>
      <c r="F247" s="61"/>
    </row>
    <row r="248" spans="1:6" x14ac:dyDescent="0.25">
      <c r="E248" s="84"/>
      <c r="F248" s="61"/>
    </row>
    <row r="249" spans="1:6" x14ac:dyDescent="0.25">
      <c r="E249" s="84"/>
      <c r="F249" s="61"/>
    </row>
    <row r="250" spans="1:6" x14ac:dyDescent="0.25">
      <c r="E250" s="84"/>
      <c r="F250" s="61"/>
    </row>
    <row r="251" spans="1:6" x14ac:dyDescent="0.25">
      <c r="E251" s="84"/>
      <c r="F251" s="61"/>
    </row>
    <row r="252" spans="1:6" x14ac:dyDescent="0.25">
      <c r="E252" s="84"/>
      <c r="F252" s="61"/>
    </row>
    <row r="253" spans="1:6" x14ac:dyDescent="0.25">
      <c r="E253" s="84"/>
      <c r="F253" s="61"/>
    </row>
    <row r="254" spans="1:6" x14ac:dyDescent="0.25">
      <c r="E254" s="84"/>
      <c r="F254" s="61"/>
    </row>
    <row r="255" spans="1:6" x14ac:dyDescent="0.25">
      <c r="E255" s="84"/>
      <c r="F255" s="61"/>
    </row>
    <row r="256" spans="1:6" x14ac:dyDescent="0.25">
      <c r="E256" s="84"/>
      <c r="F256" s="61"/>
    </row>
    <row r="257" spans="5:6" x14ac:dyDescent="0.25">
      <c r="E257" s="84"/>
      <c r="F257" s="61"/>
    </row>
    <row r="258" spans="5:6" x14ac:dyDescent="0.25">
      <c r="E258" s="84"/>
      <c r="F258" s="61"/>
    </row>
    <row r="259" spans="5:6" x14ac:dyDescent="0.25">
      <c r="E259" s="84"/>
      <c r="F259" s="61"/>
    </row>
    <row r="260" spans="5:6" x14ac:dyDescent="0.25">
      <c r="E260" s="84"/>
      <c r="F260" s="61"/>
    </row>
    <row r="261" spans="5:6" x14ac:dyDescent="0.25">
      <c r="E261" s="84"/>
      <c r="F261" s="61"/>
    </row>
    <row r="262" spans="5:6" x14ac:dyDescent="0.25">
      <c r="E262" s="84"/>
      <c r="F262" s="61"/>
    </row>
    <row r="263" spans="5:6" x14ac:dyDescent="0.25">
      <c r="E263" s="84"/>
      <c r="F263" s="61"/>
    </row>
    <row r="264" spans="5:6" x14ac:dyDescent="0.25">
      <c r="E264" s="84"/>
      <c r="F264" s="61"/>
    </row>
    <row r="265" spans="5:6" x14ac:dyDescent="0.25">
      <c r="E265" s="84"/>
      <c r="F265" s="61"/>
    </row>
    <row r="266" spans="5:6" x14ac:dyDescent="0.25">
      <c r="E266" s="84"/>
      <c r="F266" s="61"/>
    </row>
    <row r="267" spans="5:6" x14ac:dyDescent="0.25">
      <c r="E267" s="84"/>
      <c r="F267" s="61"/>
    </row>
    <row r="268" spans="5:6" x14ac:dyDescent="0.25">
      <c r="E268" s="84"/>
      <c r="F268" s="61"/>
    </row>
    <row r="269" spans="5:6" x14ac:dyDescent="0.25">
      <c r="E269" s="84"/>
      <c r="F269" s="61"/>
    </row>
    <row r="270" spans="5:6" x14ac:dyDescent="0.25">
      <c r="E270" s="84"/>
      <c r="F270" s="61"/>
    </row>
    <row r="271" spans="5:6" x14ac:dyDescent="0.25">
      <c r="E271" s="84"/>
      <c r="F271" s="61"/>
    </row>
    <row r="272" spans="5:6" x14ac:dyDescent="0.25">
      <c r="E272" s="84"/>
      <c r="F272" s="61"/>
    </row>
    <row r="273" spans="5:6" x14ac:dyDescent="0.25">
      <c r="E273" s="84"/>
      <c r="F273" s="61"/>
    </row>
    <row r="274" spans="5:6" x14ac:dyDescent="0.25">
      <c r="E274" s="84"/>
      <c r="F274" s="61"/>
    </row>
    <row r="275" spans="5:6" x14ac:dyDescent="0.25">
      <c r="E275" s="84"/>
      <c r="F275" s="61"/>
    </row>
    <row r="276" spans="5:6" x14ac:dyDescent="0.25">
      <c r="E276" s="84"/>
      <c r="F276" s="61"/>
    </row>
    <row r="277" spans="5:6" x14ac:dyDescent="0.25">
      <c r="E277" s="84"/>
      <c r="F277" s="61"/>
    </row>
    <row r="278" spans="5:6" x14ac:dyDescent="0.25">
      <c r="E278" s="84"/>
      <c r="F278" s="61"/>
    </row>
    <row r="279" spans="5:6" x14ac:dyDescent="0.25">
      <c r="E279" s="84"/>
      <c r="F279" s="61"/>
    </row>
    <row r="280" spans="5:6" x14ac:dyDescent="0.25">
      <c r="E280" s="84"/>
      <c r="F280" s="61"/>
    </row>
    <row r="281" spans="5:6" x14ac:dyDescent="0.25">
      <c r="E281" s="84"/>
      <c r="F281" s="61"/>
    </row>
    <row r="282" spans="5:6" x14ac:dyDescent="0.25">
      <c r="E282" s="84"/>
      <c r="F282" s="61"/>
    </row>
    <row r="283" spans="5:6" x14ac:dyDescent="0.25">
      <c r="E283" s="84"/>
      <c r="F283" s="61"/>
    </row>
    <row r="284" spans="5:6" x14ac:dyDescent="0.25">
      <c r="E284" s="84"/>
      <c r="F284" s="61"/>
    </row>
    <row r="285" spans="5:6" x14ac:dyDescent="0.25">
      <c r="E285" s="84"/>
      <c r="F285" s="61"/>
    </row>
    <row r="286" spans="5:6" x14ac:dyDescent="0.25">
      <c r="E286" s="84"/>
      <c r="F286" s="61"/>
    </row>
    <row r="287" spans="5:6" x14ac:dyDescent="0.25">
      <c r="E287" s="84"/>
      <c r="F287" s="61"/>
    </row>
    <row r="288" spans="5:6" x14ac:dyDescent="0.25">
      <c r="E288" s="84"/>
      <c r="F288" s="61"/>
    </row>
    <row r="289" spans="5:6" x14ac:dyDescent="0.25">
      <c r="E289" s="84"/>
      <c r="F289" s="61"/>
    </row>
  </sheetData>
  <autoFilter ref="A10:R227" xr:uid="{7CCB2D63-014C-4862-8BAD-BFC65DBE0C61}"/>
  <mergeCells count="10">
    <mergeCell ref="N9:O9"/>
    <mergeCell ref="P9:Q9"/>
    <mergeCell ref="C9:D9"/>
    <mergeCell ref="J9:K9"/>
    <mergeCell ref="J8:Q8"/>
    <mergeCell ref="E1:G1"/>
    <mergeCell ref="E2:G2"/>
    <mergeCell ref="L9:M9"/>
    <mergeCell ref="A8:B9"/>
    <mergeCell ref="C8:G8"/>
  </mergeCells>
  <hyperlinks>
    <hyperlink ref="C241" r:id="rId1" xr:uid="{88D558AA-1BEC-43E7-BC89-663AB23CD042}"/>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0A989-8359-4EA9-AF15-71F4BA07AB38}">
  <dimension ref="A1:AL289"/>
  <sheetViews>
    <sheetView zoomScale="85" zoomScaleNormal="85" workbookViewId="0">
      <pane xSplit="1" ySplit="10" topLeftCell="B213" activePane="bottomRight" state="frozen"/>
      <selection pane="topRight" activeCell="B1" sqref="B1"/>
      <selection pane="bottomLeft" activeCell="A12" sqref="A12"/>
      <selection pane="bottomRight" activeCell="G226" sqref="G226"/>
    </sheetView>
  </sheetViews>
  <sheetFormatPr defaultColWidth="10.33203125" defaultRowHeight="13.8" x14ac:dyDescent="0.25"/>
  <cols>
    <col min="1" max="1" width="27.6640625" style="61" customWidth="1"/>
    <col min="2" max="2" width="7" style="61" customWidth="1"/>
    <col min="3" max="3" width="11.33203125" style="61" customWidth="1"/>
    <col min="4" max="4" width="3.33203125" style="61" customWidth="1"/>
    <col min="5" max="6" width="10.33203125" style="63" customWidth="1"/>
    <col min="7" max="7" width="21.44140625" style="61" customWidth="1"/>
    <col min="8" max="8" width="38.6640625" style="61" customWidth="1"/>
    <col min="9" max="9" width="10.33203125" style="61"/>
    <col min="10" max="12" width="5.88671875" style="61" hidden="1" customWidth="1"/>
    <col min="13" max="17" width="6.33203125" style="61" hidden="1" customWidth="1"/>
    <col min="18" max="18" width="16.6640625" style="61" hidden="1" customWidth="1"/>
    <col min="19" max="19" width="10.33203125" style="61"/>
    <col min="20" max="20" width="11.44140625" style="61" bestFit="1" customWidth="1"/>
    <col min="21" max="24" width="10.33203125" style="61"/>
    <col min="25" max="34" width="7.5546875" style="61" customWidth="1"/>
    <col min="35" max="36" width="10.33203125" style="61"/>
    <col min="37" max="37" width="12.5546875" style="61" bestFit="1" customWidth="1"/>
    <col min="38" max="38" width="12.109375" style="61" bestFit="1" customWidth="1"/>
    <col min="39" max="16384" width="10.33203125" style="61"/>
  </cols>
  <sheetData>
    <row r="1" spans="1:38" ht="18" x14ac:dyDescent="0.25">
      <c r="A1" s="60"/>
      <c r="B1" s="60"/>
      <c r="C1" s="60"/>
      <c r="D1" s="60"/>
      <c r="E1" s="109"/>
      <c r="F1" s="109"/>
      <c r="G1" s="109"/>
    </row>
    <row r="2" spans="1:38" x14ac:dyDescent="0.25">
      <c r="A2" s="62"/>
      <c r="B2" s="62"/>
      <c r="C2" s="62"/>
      <c r="D2" s="62"/>
      <c r="E2" s="110"/>
      <c r="F2" s="110"/>
      <c r="G2" s="110"/>
    </row>
    <row r="3" spans="1:38" x14ac:dyDescent="0.25">
      <c r="A3" s="62"/>
      <c r="B3" s="62"/>
      <c r="C3" s="62"/>
      <c r="D3" s="62"/>
      <c r="E3" s="64"/>
      <c r="F3" s="64"/>
      <c r="G3" s="64"/>
    </row>
    <row r="4" spans="1:38" s="65" customFormat="1" ht="18" x14ac:dyDescent="0.35">
      <c r="A4" s="88" t="s">
        <v>336</v>
      </c>
      <c r="B4" s="88"/>
      <c r="C4" s="88"/>
      <c r="D4" s="88"/>
    </row>
    <row r="5" spans="1:38" s="65" customFormat="1" x14ac:dyDescent="0.25"/>
    <row r="6" spans="1:38" s="65" customFormat="1" x14ac:dyDescent="0.25">
      <c r="A6" s="60" t="s">
        <v>690</v>
      </c>
      <c r="B6" s="60"/>
      <c r="C6" s="60"/>
      <c r="D6" s="60"/>
    </row>
    <row r="7" spans="1:38" x14ac:dyDescent="0.25">
      <c r="A7" s="62"/>
      <c r="B7" s="62"/>
      <c r="C7" s="62"/>
      <c r="D7" s="62"/>
      <c r="E7" s="64"/>
      <c r="F7" s="64"/>
      <c r="G7" s="64"/>
    </row>
    <row r="8" spans="1:38" ht="30.75" customHeight="1" x14ac:dyDescent="0.25">
      <c r="A8" s="112" t="s">
        <v>4</v>
      </c>
      <c r="B8" s="113"/>
      <c r="C8" s="116" t="s">
        <v>544</v>
      </c>
      <c r="D8" s="117"/>
      <c r="E8" s="117"/>
      <c r="F8" s="117"/>
      <c r="G8" s="118"/>
      <c r="J8" s="124" t="s">
        <v>334</v>
      </c>
      <c r="K8" s="124"/>
      <c r="L8" s="124"/>
      <c r="M8" s="124"/>
      <c r="N8" s="124"/>
      <c r="O8" s="124"/>
      <c r="P8" s="124"/>
      <c r="Q8" s="125"/>
    </row>
    <row r="9" spans="1:38" ht="31.95" customHeight="1" x14ac:dyDescent="0.25">
      <c r="A9" s="114"/>
      <c r="B9" s="115"/>
      <c r="C9" s="120" t="s">
        <v>676</v>
      </c>
      <c r="D9" s="121"/>
      <c r="E9" s="98" t="s">
        <v>541</v>
      </c>
      <c r="F9" s="98" t="s">
        <v>539</v>
      </c>
      <c r="G9" s="98" t="s">
        <v>540</v>
      </c>
      <c r="H9" s="100" t="s">
        <v>8</v>
      </c>
      <c r="J9" s="122" t="s">
        <v>335</v>
      </c>
      <c r="K9" s="123"/>
      <c r="L9" s="111"/>
      <c r="M9" s="111"/>
      <c r="N9" s="119" t="s">
        <v>9</v>
      </c>
      <c r="O9" s="119"/>
      <c r="P9" s="119" t="s">
        <v>10</v>
      </c>
      <c r="Q9" s="119"/>
      <c r="R9" s="97"/>
    </row>
    <row r="10" spans="1:38" x14ac:dyDescent="0.25">
      <c r="A10" s="66"/>
      <c r="B10" s="66"/>
      <c r="C10" s="66"/>
      <c r="D10" s="66"/>
      <c r="E10" s="67"/>
      <c r="F10" s="67"/>
      <c r="G10" s="67"/>
      <c r="H10" s="68"/>
      <c r="T10" s="61" t="s">
        <v>715</v>
      </c>
      <c r="U10" s="61" t="s">
        <v>693</v>
      </c>
      <c r="V10" s="61" t="s">
        <v>713</v>
      </c>
      <c r="W10" s="61" t="s">
        <v>714</v>
      </c>
      <c r="X10" s="61" t="s">
        <v>694</v>
      </c>
      <c r="Z10" s="104" t="s">
        <v>712</v>
      </c>
      <c r="AA10" s="104" t="s">
        <v>541</v>
      </c>
      <c r="AB10" s="104" t="s">
        <v>539</v>
      </c>
      <c r="AC10" s="104" t="s">
        <v>540</v>
      </c>
      <c r="AD10" s="104" t="s">
        <v>8</v>
      </c>
    </row>
    <row r="11" spans="1:38" x14ac:dyDescent="0.25">
      <c r="A11" s="61" t="s">
        <v>11</v>
      </c>
      <c r="B11" s="61" t="s">
        <v>337</v>
      </c>
      <c r="C11" s="74">
        <v>14.920823050966831</v>
      </c>
      <c r="D11" s="61" t="s">
        <v>12</v>
      </c>
      <c r="E11" s="71">
        <v>2019</v>
      </c>
      <c r="F11" s="71" t="s">
        <v>545</v>
      </c>
      <c r="G11" s="71"/>
      <c r="H11" s="73" t="s">
        <v>546</v>
      </c>
      <c r="J11" s="74">
        <f>IF(VLOOKUP($A11,'[1]2. Child Protection'!$B$8:$BG$226,'[1]2. Child Protection'!T$1,FALSE)=C11,"",VLOOKUP($A11,'[1]2. Child Protection'!$B$8:$BG$226,'[1]2. Child Protection'!T$1,FALSE)-C11)</f>
        <v>35.779176949033172</v>
      </c>
      <c r="K11" s="74" t="str">
        <f>IF(VLOOKUP($A11,'[1]2. Child Protection'!$B$8:$BG$226,'[1]2. Child Protection'!U$1,FALSE)=D11,"",VLOOKUP($A11,'[1]2. Child Protection'!$B$8:$BG$226,'[1]2. Child Protection'!U$1,FALSE))</f>
        <v/>
      </c>
      <c r="L11" s="74" t="e">
        <f>IF(VLOOKUP($A11,'[1]2. Child Protection'!$B$8:$BG$226,'[1]2. Child Protection'!V$1,FALSE)=#REF!,"",VLOOKUP($A11,'[1]2. Child Protection'!$B$8:$BG$226,'[1]2. Child Protection'!V$1,FALSE)-#REF!)</f>
        <v>#REF!</v>
      </c>
      <c r="M11" s="74" t="e">
        <f>IF(VLOOKUP($A11,'[1]2. Child Protection'!$B$8:$BG$226,'[1]2. Child Protection'!W$1,FALSE)=#REF!,"",VLOOKUP($A11,'[1]2. Child Protection'!$B$8:$BG$226,'[1]2. Child Protection'!W$1,FALSE))</f>
        <v>#REF!</v>
      </c>
      <c r="N11" s="74">
        <f>IF(VLOOKUP($A11,'[1]2. Child Protection'!$B$8:$BG$226,'[1]2. Child Protection'!X$1,FALSE)=E11,"",VLOOKUP($A11,'[1]2. Child Protection'!$B$8:$BG$226,'[1]2. Child Protection'!X$1,FALSE)-E11)</f>
        <v>-1976.3</v>
      </c>
      <c r="O11" s="74" t="e">
        <f>IF(VLOOKUP($A11,'[1]2. Child Protection'!$B$8:$BG$226,'[1]2. Child Protection'!Y$1,FALSE)=#REF!,"",VLOOKUP($A11,'[1]2. Child Protection'!$B$8:$BG$226,'[1]2. Child Protection'!Y$1,FALSE))</f>
        <v>#REF!</v>
      </c>
      <c r="P11" s="74" t="e">
        <f>IF(VLOOKUP($A11,'[1]2. Child Protection'!$B$8:$BG$226,'[1]2. Child Protection'!Z$1,FALSE)=F11,"",VLOOKUP($A11,'[1]2. Child Protection'!$B$8:$BG$226,'[1]2. Child Protection'!Z$1,FALSE)-F11)</f>
        <v>#VALUE!</v>
      </c>
      <c r="Q11" s="74" t="str">
        <f>IF(VLOOKUP($A11,'[1]2. Child Protection'!$B$8:$BG$226,'[1]2. Child Protection'!AA$1,FALSE)=G11,"",VLOOKUP($A11,'[1]2. Child Protection'!$B$8:$BG$226,'[1]2. Child Protection'!AA$1,FALSE))</f>
        <v/>
      </c>
      <c r="R11" s="61" t="str">
        <f>IF(VLOOKUP($A11,'[1]2. Child Protection'!$B$8:$BG$226,'[1]2. Child Protection'!AB$1,FALSE)=H11,"",VLOOKUP($A11,'[1]2. Child Protection'!$B$8:$BG$226,'[1]2. Child Protection'!AB$1,FALSE))</f>
        <v>DHS 2015</v>
      </c>
      <c r="S11" s="61" t="s">
        <v>337</v>
      </c>
      <c r="T11" s="103">
        <v>14.920823050966831</v>
      </c>
      <c r="U11" s="61">
        <v>2019</v>
      </c>
      <c r="V11" s="61" t="s">
        <v>545</v>
      </c>
      <c r="X11" s="61" t="s">
        <v>546</v>
      </c>
      <c r="Y11" s="61" t="b">
        <f t="shared" ref="Y11:Y42" si="0">Z11=T11</f>
        <v>1</v>
      </c>
      <c r="Z11" s="103">
        <f>VLOOKUP($S11,$B$11:$H$212,2,FALSE)</f>
        <v>14.920823050966831</v>
      </c>
      <c r="AA11" s="74">
        <f>VLOOKUP($S11,$B$11:$H$212,4,FALSE)</f>
        <v>2019</v>
      </c>
      <c r="AB11" s="74" t="str">
        <f>VLOOKUP($S11,$B$11:$H$212,5,FALSE)</f>
        <v>Y0T17</v>
      </c>
      <c r="AC11" s="74">
        <f>VLOOKUP($S11,$B$11:$H$212,6,FALSE)</f>
        <v>0</v>
      </c>
      <c r="AD11" s="74" t="str">
        <f>VLOOKUP($S11,$B$11:$H$212,7,FALSE)</f>
        <v>National Statistics and Information Authority, Key Statistical Indicators 2020</v>
      </c>
      <c r="AE11" s="61" t="b">
        <f>AA11=U11</f>
        <v>1</v>
      </c>
      <c r="AF11" s="61" t="b">
        <f>AB11=V11</f>
        <v>1</v>
      </c>
      <c r="AG11" s="61" t="b">
        <f>AC11=W11</f>
        <v>1</v>
      </c>
      <c r="AH11" s="61" t="b">
        <f>AD11=X11</f>
        <v>1</v>
      </c>
      <c r="AI11" s="61" t="s">
        <v>337</v>
      </c>
      <c r="AJ11" s="61">
        <v>14.9</v>
      </c>
      <c r="AK11" s="103">
        <f>VLOOKUP(AI11,$S$11:$T$156,2,FALSE)</f>
        <v>14.920823050966831</v>
      </c>
      <c r="AL11" s="103">
        <f>AK11-AJ11</f>
        <v>2.0823050966830792E-2</v>
      </c>
    </row>
    <row r="12" spans="1:38" x14ac:dyDescent="0.25">
      <c r="A12" s="61" t="s">
        <v>20</v>
      </c>
      <c r="B12" s="61" t="s">
        <v>341</v>
      </c>
      <c r="C12" s="74" t="s">
        <v>12</v>
      </c>
      <c r="D12" s="61" t="s">
        <v>12</v>
      </c>
      <c r="E12" s="69" t="s">
        <v>12</v>
      </c>
      <c r="F12" s="71" t="s">
        <v>12</v>
      </c>
      <c r="G12" s="72" t="s">
        <v>12</v>
      </c>
      <c r="H12" s="73" t="s">
        <v>12</v>
      </c>
      <c r="J12" s="61" t="e">
        <f>IF(VLOOKUP($A12,'[1]2. Child Protection'!$B$8:$BG$226,'[1]2. Child Protection'!T$1,FALSE)=C12,"",VLOOKUP($A12,'[1]2. Child Protection'!$B$8:$BG$226,'[1]2. Child Protection'!T$1,FALSE)-C12)</f>
        <v>#VALUE!</v>
      </c>
      <c r="K12" s="61" t="str">
        <f>IF(VLOOKUP($A12,'[1]2. Child Protection'!$B$8:$BG$226,'[1]2. Child Protection'!U$1,FALSE)=D12,"",VLOOKUP($A12,'[1]2. Child Protection'!$B$8:$BG$226,'[1]2. Child Protection'!U$1,FALSE))</f>
        <v/>
      </c>
      <c r="L12" s="74" t="e">
        <f>IF(VLOOKUP($A12,'[1]2. Child Protection'!$B$8:$BG$226,'[1]2. Child Protection'!V$1,FALSE)=#REF!,"",VLOOKUP($A12,'[1]2. Child Protection'!$B$8:$BG$226,'[1]2. Child Protection'!V$1,FALSE)-#REF!)</f>
        <v>#REF!</v>
      </c>
      <c r="M12" s="74" t="e">
        <f>IF(VLOOKUP($A12,'[1]2. Child Protection'!$B$8:$BG$226,'[1]2. Child Protection'!W$1,FALSE)=#REF!,"",VLOOKUP($A12,'[1]2. Child Protection'!$B$8:$BG$226,'[1]2. Child Protection'!W$1,FALSE))</f>
        <v>#REF!</v>
      </c>
      <c r="N12" s="74" t="e">
        <f>IF(VLOOKUP($A12,'[1]2. Child Protection'!$B$8:$BG$226,'[1]2. Child Protection'!X$1,FALSE)=E12,"",VLOOKUP($A12,'[1]2. Child Protection'!$B$8:$BG$226,'[1]2. Child Protection'!X$1,FALSE)-E12)</f>
        <v>#VALUE!</v>
      </c>
      <c r="O12" s="74" t="e">
        <f>IF(VLOOKUP($A12,'[1]2. Child Protection'!$B$8:$BG$226,'[1]2. Child Protection'!Y$1,FALSE)=#REF!,"",VLOOKUP($A12,'[1]2. Child Protection'!$B$8:$BG$226,'[1]2. Child Protection'!Y$1,FALSE))</f>
        <v>#REF!</v>
      </c>
      <c r="P12" s="74" t="e">
        <f>IF(VLOOKUP($A12,'[1]2. Child Protection'!$B$8:$BG$226,'[1]2. Child Protection'!Z$1,FALSE)=F12,"",VLOOKUP($A12,'[1]2. Child Protection'!$B$8:$BG$226,'[1]2. Child Protection'!Z$1,FALSE)-F12)</f>
        <v>#VALUE!</v>
      </c>
      <c r="Q12" s="74" t="str">
        <f>IF(VLOOKUP($A12,'[1]2. Child Protection'!$B$8:$BG$226,'[1]2. Child Protection'!AA$1,FALSE)=G12,"",VLOOKUP($A12,'[1]2. Child Protection'!$B$8:$BG$226,'[1]2. Child Protection'!AA$1,FALSE))</f>
        <v/>
      </c>
      <c r="R12" s="61" t="str">
        <f>IF(VLOOKUP($A12,'[1]2. Child Protection'!$B$8:$BG$226,'[1]2. Child Protection'!AB$1,FALSE)=H12,"",VLOOKUP($A12,'[1]2. Child Protection'!$B$8:$BG$226,'[1]2. Child Protection'!AB$1,FALSE))</f>
        <v>DHS 2015-16</v>
      </c>
      <c r="S12" s="61" t="s">
        <v>338</v>
      </c>
      <c r="T12" s="103">
        <v>95.136622296360216</v>
      </c>
      <c r="U12" s="61">
        <v>2020</v>
      </c>
      <c r="V12" s="61" t="s">
        <v>545</v>
      </c>
      <c r="X12" s="61" t="s">
        <v>547</v>
      </c>
      <c r="Y12" s="61" t="b">
        <f t="shared" si="0"/>
        <v>1</v>
      </c>
      <c r="Z12" s="103">
        <f t="shared" ref="Z12:Z75" si="1">VLOOKUP($S12,$B$11:$H$212,2,FALSE)</f>
        <v>95.136622296360216</v>
      </c>
      <c r="AA12" s="74">
        <f t="shared" ref="AA12:AA75" si="2">VLOOKUP($S12,$B$11:$H$212,4,FALSE)</f>
        <v>2020</v>
      </c>
      <c r="AB12" s="74" t="str">
        <f t="shared" ref="AB12:AB75" si="3">VLOOKUP($S12,$B$11:$H$212,5,FALSE)</f>
        <v>Y0T17</v>
      </c>
      <c r="AC12" s="74">
        <f t="shared" ref="AC12:AC75" si="4">VLOOKUP($S12,$B$11:$H$212,6,FALSE)</f>
        <v>0</v>
      </c>
      <c r="AD12" s="74" t="str">
        <f t="shared" ref="AD12:AD75" si="5">VLOOKUP($S12,$B$11:$H$212,7,FALSE)</f>
        <v>TransMonEE database 2020</v>
      </c>
      <c r="AE12" s="61" t="b">
        <f t="shared" ref="AE12:AE75" si="6">AA12=U12</f>
        <v>1</v>
      </c>
      <c r="AF12" s="61" t="b">
        <f t="shared" ref="AF12:AF75" si="7">AB12=V12</f>
        <v>1</v>
      </c>
      <c r="AG12" s="61" t="b">
        <f t="shared" ref="AG12:AG75" si="8">AC12=W12</f>
        <v>1</v>
      </c>
      <c r="AH12" s="61" t="b">
        <f t="shared" ref="AH12:AH75" si="9">AD12=X12</f>
        <v>1</v>
      </c>
      <c r="AI12" s="61" t="s">
        <v>338</v>
      </c>
      <c r="AJ12" s="61">
        <v>95.1</v>
      </c>
      <c r="AK12" s="103">
        <f t="shared" ref="AK12:AK75" si="10">VLOOKUP(AI12,$S$11:$T$156,2,FALSE)</f>
        <v>95.136622296360216</v>
      </c>
      <c r="AL12" s="103">
        <f t="shared" ref="AL12:AL75" si="11">AK12-AJ12</f>
        <v>3.6622296360221185E-2</v>
      </c>
    </row>
    <row r="13" spans="1:38" x14ac:dyDescent="0.25">
      <c r="A13" s="61" t="s">
        <v>22</v>
      </c>
      <c r="B13" s="61" t="s">
        <v>342</v>
      </c>
      <c r="C13" s="96">
        <v>139.59735086081605</v>
      </c>
      <c r="D13" s="61" t="s">
        <v>12</v>
      </c>
      <c r="E13" s="69">
        <v>2021</v>
      </c>
      <c r="F13" s="69" t="s">
        <v>545</v>
      </c>
      <c r="G13" s="72"/>
      <c r="H13" s="73" t="s">
        <v>548</v>
      </c>
      <c r="J13" s="61" t="e">
        <f>IF(VLOOKUP($A13,'[1]2. Child Protection'!$B$8:$BG$226,'[1]2. Child Protection'!T$1,FALSE)=C13,"",VLOOKUP($A13,'[1]2. Child Protection'!$B$8:$BG$226,'[1]2. Child Protection'!T$1,FALSE)-C13)</f>
        <v>#VALUE!</v>
      </c>
      <c r="K13" s="61" t="str">
        <f>IF(VLOOKUP($A13,'[1]2. Child Protection'!$B$8:$BG$226,'[1]2. Child Protection'!U$1,FALSE)=D13,"",VLOOKUP($A13,'[1]2. Child Protection'!$B$8:$BG$226,'[1]2. Child Protection'!U$1,FALSE))</f>
        <v/>
      </c>
      <c r="L13" s="74" t="e">
        <f>IF(VLOOKUP($A13,'[1]2. Child Protection'!$B$8:$BG$226,'[1]2. Child Protection'!V$1,FALSE)=#REF!,"",VLOOKUP($A13,'[1]2. Child Protection'!$B$8:$BG$226,'[1]2. Child Protection'!V$1,FALSE)-#REF!)</f>
        <v>#REF!</v>
      </c>
      <c r="M13" s="74" t="e">
        <f>IF(VLOOKUP($A13,'[1]2. Child Protection'!$B$8:$BG$226,'[1]2. Child Protection'!W$1,FALSE)=#REF!,"",VLOOKUP($A13,'[1]2. Child Protection'!$B$8:$BG$226,'[1]2. Child Protection'!W$1,FALSE))</f>
        <v>#REF!</v>
      </c>
      <c r="N13" s="74" t="e">
        <f>IF(VLOOKUP($A13,'[1]2. Child Protection'!$B$8:$BG$226,'[1]2. Child Protection'!X$1,FALSE)=E13,"",VLOOKUP($A13,'[1]2. Child Protection'!$B$8:$BG$226,'[1]2. Child Protection'!X$1,FALSE)-E13)</f>
        <v>#VALUE!</v>
      </c>
      <c r="O13" s="74" t="e">
        <f>IF(VLOOKUP($A13,'[1]2. Child Protection'!$B$8:$BG$226,'[1]2. Child Protection'!Y$1,FALSE)=#REF!,"",VLOOKUP($A13,'[1]2. Child Protection'!$B$8:$BG$226,'[1]2. Child Protection'!Y$1,FALSE))</f>
        <v>#REF!</v>
      </c>
      <c r="P13" s="74" t="e">
        <f>IF(VLOOKUP($A13,'[1]2. Child Protection'!$B$8:$BG$226,'[1]2. Child Protection'!Z$1,FALSE)=F13,"",VLOOKUP($A13,'[1]2. Child Protection'!$B$8:$BG$226,'[1]2. Child Protection'!Z$1,FALSE)-F13)</f>
        <v>#VALUE!</v>
      </c>
      <c r="Q13" s="74" t="str">
        <f>IF(VLOOKUP($A13,'[1]2. Child Protection'!$B$8:$BG$226,'[1]2. Child Protection'!AA$1,FALSE)=G13,"",VLOOKUP($A13,'[1]2. Child Protection'!$B$8:$BG$226,'[1]2. Child Protection'!AA$1,FALSE))</f>
        <v/>
      </c>
      <c r="R13" s="61">
        <f>IF(VLOOKUP($A13,'[1]2. Child Protection'!$B$8:$BG$226,'[1]2. Child Protection'!AB$1,FALSE)=H13,"",VLOOKUP($A13,'[1]2. Child Protection'!$B$8:$BG$226,'[1]2. Child Protection'!AB$1,FALSE))</f>
        <v>0</v>
      </c>
      <c r="S13" s="61" t="s">
        <v>342</v>
      </c>
      <c r="T13" s="103">
        <v>139.59735086081605</v>
      </c>
      <c r="U13" s="61">
        <v>2021</v>
      </c>
      <c r="V13" s="61" t="s">
        <v>545</v>
      </c>
      <c r="X13" s="61" t="s">
        <v>548</v>
      </c>
      <c r="Y13" s="61" t="b">
        <f t="shared" si="0"/>
        <v>1</v>
      </c>
      <c r="Z13" s="103">
        <f t="shared" si="1"/>
        <v>139.59735086081605</v>
      </c>
      <c r="AA13" s="74">
        <f t="shared" si="2"/>
        <v>2021</v>
      </c>
      <c r="AB13" s="74" t="str">
        <f t="shared" si="3"/>
        <v>Y0T17</v>
      </c>
      <c r="AC13" s="74">
        <f t="shared" si="4"/>
        <v>0</v>
      </c>
      <c r="AD13" s="74" t="str">
        <f t="shared" si="5"/>
        <v>Ministry of Social Development</v>
      </c>
      <c r="AE13" s="61" t="b">
        <f t="shared" si="6"/>
        <v>1</v>
      </c>
      <c r="AF13" s="61" t="b">
        <f t="shared" si="7"/>
        <v>1</v>
      </c>
      <c r="AG13" s="61" t="b">
        <f t="shared" si="8"/>
        <v>1</v>
      </c>
      <c r="AH13" s="61" t="b">
        <f t="shared" si="9"/>
        <v>1</v>
      </c>
      <c r="AI13" s="61" t="s">
        <v>342</v>
      </c>
      <c r="AJ13" s="61">
        <v>139.6</v>
      </c>
      <c r="AK13" s="103">
        <f t="shared" si="10"/>
        <v>139.59735086081605</v>
      </c>
      <c r="AL13" s="103">
        <f t="shared" si="11"/>
        <v>-2.6491391839442713E-3</v>
      </c>
    </row>
    <row r="14" spans="1:38" x14ac:dyDescent="0.25">
      <c r="A14" s="61" t="s">
        <v>14</v>
      </c>
      <c r="B14" s="61" t="s">
        <v>338</v>
      </c>
      <c r="C14" s="74">
        <v>95.136622296360216</v>
      </c>
      <c r="D14" s="61" t="s">
        <v>12</v>
      </c>
      <c r="E14" s="69">
        <v>2020</v>
      </c>
      <c r="F14" s="71" t="s">
        <v>545</v>
      </c>
      <c r="G14" s="72"/>
      <c r="H14" s="73" t="s">
        <v>547</v>
      </c>
      <c r="J14" s="61">
        <f>IF(VLOOKUP($A14,'[1]2. Child Protection'!$B$8:$BG$226,'[1]2. Child Protection'!T$1,FALSE)=C14,"",VLOOKUP($A14,'[1]2. Child Protection'!$B$8:$BG$226,'[1]2. Child Protection'!T$1,FALSE)-C14)</f>
        <v>2.5633777036397873</v>
      </c>
      <c r="K14" s="61" t="str">
        <f>IF(VLOOKUP($A14,'[1]2. Child Protection'!$B$8:$BG$226,'[1]2. Child Protection'!U$1,FALSE)=D14,"",VLOOKUP($A14,'[1]2. Child Protection'!$B$8:$BG$226,'[1]2. Child Protection'!U$1,FALSE))</f>
        <v/>
      </c>
      <c r="L14" s="74" t="e">
        <f>IF(VLOOKUP($A14,'[1]2. Child Protection'!$B$8:$BG$226,'[1]2. Child Protection'!V$1,FALSE)=#REF!,"",VLOOKUP($A14,'[1]2. Child Protection'!$B$8:$BG$226,'[1]2. Child Protection'!V$1,FALSE)-#REF!)</f>
        <v>#REF!</v>
      </c>
      <c r="M14" s="74" t="e">
        <f>IF(VLOOKUP($A14,'[1]2. Child Protection'!$B$8:$BG$226,'[1]2. Child Protection'!W$1,FALSE)=#REF!,"",VLOOKUP($A14,'[1]2. Child Protection'!$B$8:$BG$226,'[1]2. Child Protection'!W$1,FALSE))</f>
        <v>#REF!</v>
      </c>
      <c r="N14" s="74">
        <f>IF(VLOOKUP($A14,'[1]2. Child Protection'!$B$8:$BG$226,'[1]2. Child Protection'!X$1,FALSE)=E14,"",VLOOKUP($A14,'[1]2. Child Protection'!$B$8:$BG$226,'[1]2. Child Protection'!X$1,FALSE)-E14)</f>
        <v>-1921.1</v>
      </c>
      <c r="O14" s="74" t="e">
        <f>IF(VLOOKUP($A14,'[1]2. Child Protection'!$B$8:$BG$226,'[1]2. Child Protection'!Y$1,FALSE)=#REF!,"",VLOOKUP($A14,'[1]2. Child Protection'!$B$8:$BG$226,'[1]2. Child Protection'!Y$1,FALSE))</f>
        <v>#REF!</v>
      </c>
      <c r="P14" s="74" t="e">
        <f>IF(VLOOKUP($A14,'[1]2. Child Protection'!$B$8:$BG$226,'[1]2. Child Protection'!Z$1,FALSE)=F14,"",VLOOKUP($A14,'[1]2. Child Protection'!$B$8:$BG$226,'[1]2. Child Protection'!Z$1,FALSE)-F14)</f>
        <v>#VALUE!</v>
      </c>
      <c r="Q14" s="74" t="str">
        <f>IF(VLOOKUP($A14,'[1]2. Child Protection'!$B$8:$BG$226,'[1]2. Child Protection'!AA$1,FALSE)=G14,"",VLOOKUP($A14,'[1]2. Child Protection'!$B$8:$BG$226,'[1]2. Child Protection'!AA$1,FALSE))</f>
        <v/>
      </c>
      <c r="R14" s="61" t="str">
        <f>IF(VLOOKUP($A14,'[1]2. Child Protection'!$B$8:$BG$226,'[1]2. Child Protection'!AB$1,FALSE)=H14,"",VLOOKUP($A14,'[1]2. Child Protection'!$B$8:$BG$226,'[1]2. Child Protection'!AB$1,FALSE))</f>
        <v>DHS 2017-18</v>
      </c>
      <c r="S14" s="61" t="s">
        <v>343</v>
      </c>
      <c r="T14" s="103">
        <v>35.179611460735643</v>
      </c>
      <c r="U14" s="61">
        <v>2021</v>
      </c>
      <c r="V14" s="61" t="s">
        <v>545</v>
      </c>
      <c r="X14" s="61" t="s">
        <v>549</v>
      </c>
      <c r="Y14" s="61" t="b">
        <f t="shared" si="0"/>
        <v>1</v>
      </c>
      <c r="Z14" s="103">
        <f t="shared" si="1"/>
        <v>35.179611460735643</v>
      </c>
      <c r="AA14" s="74">
        <f t="shared" si="2"/>
        <v>2021</v>
      </c>
      <c r="AB14" s="74" t="str">
        <f t="shared" si="3"/>
        <v>Y0T17</v>
      </c>
      <c r="AC14" s="74">
        <f t="shared" si="4"/>
        <v>0</v>
      </c>
      <c r="AD14" s="74" t="str">
        <f t="shared" si="5"/>
        <v>Ministry of Social Transformation, Human Resource Development and the Blue Economy</v>
      </c>
      <c r="AE14" s="61" t="b">
        <f t="shared" si="6"/>
        <v>1</v>
      </c>
      <c r="AF14" s="61" t="b">
        <f t="shared" si="7"/>
        <v>1</v>
      </c>
      <c r="AG14" s="61" t="b">
        <f t="shared" si="8"/>
        <v>1</v>
      </c>
      <c r="AH14" s="61" t="b">
        <f t="shared" si="9"/>
        <v>1</v>
      </c>
      <c r="AI14" s="61" t="s">
        <v>343</v>
      </c>
      <c r="AJ14" s="61">
        <v>35.200000000000003</v>
      </c>
      <c r="AK14" s="103">
        <f t="shared" si="10"/>
        <v>35.179611460735643</v>
      </c>
      <c r="AL14" s="103">
        <f t="shared" si="11"/>
        <v>-2.0388539264359906E-2</v>
      </c>
    </row>
    <row r="15" spans="1:38" x14ac:dyDescent="0.25">
      <c r="A15" s="61" t="s">
        <v>18</v>
      </c>
      <c r="B15" s="61" t="s">
        <v>340</v>
      </c>
      <c r="C15" s="96" t="s">
        <v>12</v>
      </c>
      <c r="D15" s="61" t="s">
        <v>12</v>
      </c>
      <c r="E15" s="69" t="s">
        <v>12</v>
      </c>
      <c r="F15" s="69" t="s">
        <v>12</v>
      </c>
      <c r="G15" s="70" t="s">
        <v>12</v>
      </c>
      <c r="H15" s="73" t="s">
        <v>12</v>
      </c>
      <c r="J15" s="61" t="e">
        <f>IF(VLOOKUP($A15,'[1]2. Child Protection'!$B$8:$BG$226,'[1]2. Child Protection'!T$1,FALSE)=C15,"",VLOOKUP($A15,'[1]2. Child Protection'!$B$8:$BG$226,'[1]2. Child Protection'!T$1,FALSE)-C15)</f>
        <v>#VALUE!</v>
      </c>
      <c r="K15" s="61" t="str">
        <f>IF(VLOOKUP($A15,'[1]2. Child Protection'!$B$8:$BG$226,'[1]2. Child Protection'!U$1,FALSE)=D15,"",VLOOKUP($A15,'[1]2. Child Protection'!$B$8:$BG$226,'[1]2. Child Protection'!U$1,FALSE))</f>
        <v/>
      </c>
      <c r="L15" s="74" t="e">
        <f>IF(VLOOKUP($A15,'[1]2. Child Protection'!$B$8:$BG$226,'[1]2. Child Protection'!V$1,FALSE)=#REF!,"",VLOOKUP($A15,'[1]2. Child Protection'!$B$8:$BG$226,'[1]2. Child Protection'!V$1,FALSE)-#REF!)</f>
        <v>#REF!</v>
      </c>
      <c r="M15" s="74" t="e">
        <f>IF(VLOOKUP($A15,'[1]2. Child Protection'!$B$8:$BG$226,'[1]2. Child Protection'!W$1,FALSE)=#REF!,"",VLOOKUP($A15,'[1]2. Child Protection'!$B$8:$BG$226,'[1]2. Child Protection'!W$1,FALSE))</f>
        <v>#REF!</v>
      </c>
      <c r="N15" s="74" t="e">
        <f>IF(VLOOKUP($A15,'[1]2. Child Protection'!$B$8:$BG$226,'[1]2. Child Protection'!X$1,FALSE)=E15,"",VLOOKUP($A15,'[1]2. Child Protection'!$B$8:$BG$226,'[1]2. Child Protection'!X$1,FALSE)-E15)</f>
        <v>#VALUE!</v>
      </c>
      <c r="O15" s="74" t="e">
        <f>IF(VLOOKUP($A15,'[1]2. Child Protection'!$B$8:$BG$226,'[1]2. Child Protection'!Y$1,FALSE)=#REF!,"",VLOOKUP($A15,'[1]2. Child Protection'!$B$8:$BG$226,'[1]2. Child Protection'!Y$1,FALSE))</f>
        <v>#REF!</v>
      </c>
      <c r="P15" s="74" t="e">
        <f>IF(VLOOKUP($A15,'[1]2. Child Protection'!$B$8:$BG$226,'[1]2. Child Protection'!Z$1,FALSE)=F15,"",VLOOKUP($A15,'[1]2. Child Protection'!$B$8:$BG$226,'[1]2. Child Protection'!Z$1,FALSE)-F15)</f>
        <v>#VALUE!</v>
      </c>
      <c r="Q15" s="74" t="str">
        <f>IF(VLOOKUP($A15,'[1]2. Child Protection'!$B$8:$BG$226,'[1]2. Child Protection'!AA$1,FALSE)=G15,"",VLOOKUP($A15,'[1]2. Child Protection'!$B$8:$BG$226,'[1]2. Child Protection'!AA$1,FALSE))</f>
        <v>v</v>
      </c>
      <c r="R15" s="61" t="str">
        <f>IF(VLOOKUP($A15,'[1]2. Child Protection'!$B$8:$BG$226,'[1]2. Child Protection'!AB$1,FALSE)=H15,"",VLOOKUP($A15,'[1]2. Child Protection'!$B$8:$BG$226,'[1]2. Child Protection'!AB$1,FALSE))</f>
        <v>UNSD Population and Vital Statistics Report, January 2021, latest update on 4 Jan 2022</v>
      </c>
      <c r="S15" s="61" t="s">
        <v>344</v>
      </c>
      <c r="T15" s="103">
        <v>73.718965059502651</v>
      </c>
      <c r="U15" s="61">
        <v>2020</v>
      </c>
      <c r="V15" s="61" t="s">
        <v>550</v>
      </c>
      <c r="W15" s="61" t="s">
        <v>551</v>
      </c>
      <c r="X15" s="61" t="s">
        <v>552</v>
      </c>
      <c r="Y15" s="61" t="b">
        <f t="shared" si="0"/>
        <v>1</v>
      </c>
      <c r="Z15" s="103">
        <f t="shared" si="1"/>
        <v>73.718965059502651</v>
      </c>
      <c r="AA15" s="74">
        <f t="shared" si="2"/>
        <v>2020</v>
      </c>
      <c r="AB15" s="74" t="str">
        <f t="shared" si="3"/>
        <v>Y0T21</v>
      </c>
      <c r="AC15" s="74" t="str">
        <f t="shared" si="4"/>
        <v>Age is 0-21 years</v>
      </c>
      <c r="AD15" s="74" t="str">
        <f t="shared" si="5"/>
        <v>MoH, MoSD, National Secretary of Child &amp; Family and UNICEF, Situación de Niñas, Niños y Adolescentes sin cuidados parentales en la República Argentina</v>
      </c>
      <c r="AE15" s="61" t="b">
        <f t="shared" si="6"/>
        <v>1</v>
      </c>
      <c r="AF15" s="61" t="b">
        <f t="shared" si="7"/>
        <v>1</v>
      </c>
      <c r="AG15" s="61" t="b">
        <f t="shared" si="8"/>
        <v>1</v>
      </c>
      <c r="AH15" s="61" t="b">
        <f t="shared" si="9"/>
        <v>1</v>
      </c>
      <c r="AI15" s="61" t="s">
        <v>344</v>
      </c>
      <c r="AJ15" s="61">
        <v>73.7</v>
      </c>
      <c r="AK15" s="103">
        <f t="shared" si="10"/>
        <v>73.718965059502651</v>
      </c>
      <c r="AL15" s="103">
        <f t="shared" si="11"/>
        <v>1.8965059502647819E-2</v>
      </c>
    </row>
    <row r="16" spans="1:38" x14ac:dyDescent="0.25">
      <c r="A16" s="61" t="s">
        <v>284</v>
      </c>
      <c r="B16" s="61" t="s">
        <v>523</v>
      </c>
      <c r="C16" s="96" t="s">
        <v>12</v>
      </c>
      <c r="D16" s="61" t="s">
        <v>12</v>
      </c>
      <c r="E16" s="69" t="s">
        <v>12</v>
      </c>
      <c r="F16" s="69" t="s">
        <v>12</v>
      </c>
      <c r="G16" s="70" t="s">
        <v>12</v>
      </c>
      <c r="H16" s="73" t="s">
        <v>12</v>
      </c>
      <c r="J16" s="61" t="e">
        <f>IF(VLOOKUP($A16,'[1]2. Child Protection'!$B$8:$BG$226,'[1]2. Child Protection'!T$1,FALSE)=C16,"",VLOOKUP($A16,'[1]2. Child Protection'!$B$8:$BG$226,'[1]2. Child Protection'!T$1,FALSE)-C16)</f>
        <v>#VALUE!</v>
      </c>
      <c r="K16" s="61" t="str">
        <f>IF(VLOOKUP($A16,'[1]2. Child Protection'!$B$8:$BG$226,'[1]2. Child Protection'!U$1,FALSE)=D16,"",VLOOKUP($A16,'[1]2. Child Protection'!$B$8:$BG$226,'[1]2. Child Protection'!U$1,FALSE))</f>
        <v/>
      </c>
      <c r="L16" s="74" t="e">
        <f>IF(VLOOKUP($A16,'[1]2. Child Protection'!$B$8:$BG$226,'[1]2. Child Protection'!V$1,FALSE)=#REF!,"",VLOOKUP($A16,'[1]2. Child Protection'!$B$8:$BG$226,'[1]2. Child Protection'!V$1,FALSE)-#REF!)</f>
        <v>#REF!</v>
      </c>
      <c r="M16" s="74" t="e">
        <f>IF(VLOOKUP($A16,'[1]2. Child Protection'!$B$8:$BG$226,'[1]2. Child Protection'!W$1,FALSE)=#REF!,"",VLOOKUP($A16,'[1]2. Child Protection'!$B$8:$BG$226,'[1]2. Child Protection'!W$1,FALSE))</f>
        <v>#REF!</v>
      </c>
      <c r="N16" s="74" t="e">
        <f>IF(VLOOKUP($A16,'[1]2. Child Protection'!$B$8:$BG$226,'[1]2. Child Protection'!X$1,FALSE)=E16,"",VLOOKUP($A16,'[1]2. Child Protection'!$B$8:$BG$226,'[1]2. Child Protection'!X$1,FALSE)-E16)</f>
        <v>#VALUE!</v>
      </c>
      <c r="O16" s="74" t="e">
        <f>IF(VLOOKUP($A16,'[1]2. Child Protection'!$B$8:$BG$226,'[1]2. Child Protection'!Y$1,FALSE)=#REF!,"",VLOOKUP($A16,'[1]2. Child Protection'!$B$8:$BG$226,'[1]2. Child Protection'!Y$1,FALSE))</f>
        <v>#REF!</v>
      </c>
      <c r="P16" s="74" t="e">
        <f>IF(VLOOKUP($A16,'[1]2. Child Protection'!$B$8:$BG$226,'[1]2. Child Protection'!Z$1,FALSE)=F16,"",VLOOKUP($A16,'[1]2. Child Protection'!$B$8:$BG$226,'[1]2. Child Protection'!Z$1,FALSE)-F16)</f>
        <v>#VALUE!</v>
      </c>
      <c r="Q16" s="74" t="str">
        <f>IF(VLOOKUP($A16,'[1]2. Child Protection'!$B$8:$BG$226,'[1]2. Child Protection'!AA$1,FALSE)=G16,"",VLOOKUP($A16,'[1]2. Child Protection'!$B$8:$BG$226,'[1]2. Child Protection'!AA$1,FALSE))</f>
        <v>y</v>
      </c>
      <c r="R16" s="61" t="str">
        <f>IF(VLOOKUP($A16,'[1]2. Child Protection'!$B$8:$BG$226,'[1]2. Child Protection'!AB$1,FALSE)=H16,"",VLOOKUP($A16,'[1]2. Child Protection'!$B$8:$BG$226,'[1]2. Child Protection'!AB$1,FALSE))</f>
        <v>Ministry of Health and Prevention 2018</v>
      </c>
      <c r="S16" s="61" t="s">
        <v>345</v>
      </c>
      <c r="T16" s="103">
        <v>127.94903109452567</v>
      </c>
      <c r="U16" s="61">
        <v>2020</v>
      </c>
      <c r="V16" s="61" t="s">
        <v>545</v>
      </c>
      <c r="X16" s="61" t="s">
        <v>553</v>
      </c>
      <c r="Y16" s="61" t="b">
        <f t="shared" si="0"/>
        <v>1</v>
      </c>
      <c r="Z16" s="103">
        <f t="shared" si="1"/>
        <v>127.94903109452567</v>
      </c>
      <c r="AA16" s="74">
        <f t="shared" si="2"/>
        <v>2020</v>
      </c>
      <c r="AB16" s="74" t="str">
        <f t="shared" si="3"/>
        <v>Y0T17</v>
      </c>
      <c r="AC16" s="74">
        <f t="shared" si="4"/>
        <v>0</v>
      </c>
      <c r="AD16" s="74" t="str">
        <f t="shared" si="5"/>
        <v>Statistical Committee of Armenia (ARMSTAT) as reported in TransMonEE</v>
      </c>
      <c r="AE16" s="61" t="b">
        <f t="shared" si="6"/>
        <v>1</v>
      </c>
      <c r="AF16" s="61" t="b">
        <f t="shared" si="7"/>
        <v>1</v>
      </c>
      <c r="AG16" s="61" t="b">
        <f t="shared" si="8"/>
        <v>1</v>
      </c>
      <c r="AH16" s="61" t="b">
        <f t="shared" si="9"/>
        <v>1</v>
      </c>
      <c r="AI16" s="61" t="s">
        <v>345</v>
      </c>
      <c r="AJ16" s="61">
        <v>127.9</v>
      </c>
      <c r="AK16" s="103">
        <f t="shared" si="10"/>
        <v>127.94903109452567</v>
      </c>
      <c r="AL16" s="103">
        <f t="shared" si="11"/>
        <v>4.9031094525659569E-2</v>
      </c>
    </row>
    <row r="17" spans="1:38" x14ac:dyDescent="0.25">
      <c r="A17" s="61" t="s">
        <v>24</v>
      </c>
      <c r="B17" s="61" t="s">
        <v>344</v>
      </c>
      <c r="C17" s="74">
        <v>73.718965059502651</v>
      </c>
      <c r="D17" s="61" t="s">
        <v>28</v>
      </c>
      <c r="E17" s="69">
        <v>2020</v>
      </c>
      <c r="F17" s="71" t="s">
        <v>550</v>
      </c>
      <c r="G17" s="72" t="s">
        <v>551</v>
      </c>
      <c r="H17" s="73" t="s">
        <v>552</v>
      </c>
      <c r="J17" s="61">
        <f>IF(VLOOKUP($A17,'[1]2. Child Protection'!$B$8:$BG$226,'[1]2. Child Protection'!T$1,FALSE)=C17,"",VLOOKUP($A17,'[1]2. Child Protection'!$B$8:$BG$226,'[1]2. Child Protection'!T$1,FALSE)-C17)</f>
        <v>25.581034940497346</v>
      </c>
      <c r="K17" s="61" t="str">
        <f>IF(VLOOKUP($A17,'[1]2. Child Protection'!$B$8:$BG$226,'[1]2. Child Protection'!U$1,FALSE)=D17,"",VLOOKUP($A17,'[1]2. Child Protection'!$B$8:$BG$226,'[1]2. Child Protection'!U$1,FALSE))</f>
        <v/>
      </c>
      <c r="L17" s="74" t="e">
        <f>IF(VLOOKUP($A17,'[1]2. Child Protection'!$B$8:$BG$226,'[1]2. Child Protection'!V$1,FALSE)=#REF!,"",VLOOKUP($A17,'[1]2. Child Protection'!$B$8:$BG$226,'[1]2. Child Protection'!V$1,FALSE)-#REF!)</f>
        <v>#REF!</v>
      </c>
      <c r="M17" s="74" t="e">
        <f>IF(VLOOKUP($A17,'[1]2. Child Protection'!$B$8:$BG$226,'[1]2. Child Protection'!W$1,FALSE)=#REF!,"",VLOOKUP($A17,'[1]2. Child Protection'!$B$8:$BG$226,'[1]2. Child Protection'!W$1,FALSE))</f>
        <v>#REF!</v>
      </c>
      <c r="N17" s="74">
        <f>IF(VLOOKUP($A17,'[1]2. Child Protection'!$B$8:$BG$226,'[1]2. Child Protection'!X$1,FALSE)=E17,"",VLOOKUP($A17,'[1]2. Child Protection'!$B$8:$BG$226,'[1]2. Child Protection'!X$1,FALSE)-E17)</f>
        <v>-1920</v>
      </c>
      <c r="O17" s="74" t="e">
        <f>IF(VLOOKUP($A17,'[1]2. Child Protection'!$B$8:$BG$226,'[1]2. Child Protection'!Y$1,FALSE)=#REF!,"",VLOOKUP($A17,'[1]2. Child Protection'!$B$8:$BG$226,'[1]2. Child Protection'!Y$1,FALSE))</f>
        <v>#REF!</v>
      </c>
      <c r="P17" s="74" t="e">
        <f>IF(VLOOKUP($A17,'[1]2. Child Protection'!$B$8:$BG$226,'[1]2. Child Protection'!Z$1,FALSE)=F17,"",VLOOKUP($A17,'[1]2. Child Protection'!$B$8:$BG$226,'[1]2. Child Protection'!Z$1,FALSE)-F17)</f>
        <v>#VALUE!</v>
      </c>
      <c r="Q17" s="74" t="str">
        <f>IF(VLOOKUP($A17,'[1]2. Child Protection'!$B$8:$BG$226,'[1]2. Child Protection'!AA$1,FALSE)=G17,"",VLOOKUP($A17,'[1]2. Child Protection'!$B$8:$BG$226,'[1]2. Child Protection'!AA$1,FALSE))</f>
        <v>y</v>
      </c>
      <c r="R17" s="61" t="str">
        <f>IF(VLOOKUP($A17,'[1]2. Child Protection'!$B$8:$BG$226,'[1]2. Child Protection'!AB$1,FALSE)=H17,"",VLOOKUP($A17,'[1]2. Child Protection'!$B$8:$BG$226,'[1]2. Child Protection'!AB$1,FALSE))</f>
        <v>MICS 2019-20</v>
      </c>
      <c r="S17" s="61" t="s">
        <v>346</v>
      </c>
      <c r="T17" s="103">
        <v>55.211840545488201</v>
      </c>
      <c r="U17" s="61">
        <v>2012</v>
      </c>
      <c r="V17" s="61" t="s">
        <v>545</v>
      </c>
      <c r="X17" s="61" t="s">
        <v>554</v>
      </c>
      <c r="Y17" s="61" t="b">
        <f t="shared" si="0"/>
        <v>1</v>
      </c>
      <c r="Z17" s="103">
        <f t="shared" si="1"/>
        <v>55.211840545488201</v>
      </c>
      <c r="AA17" s="74">
        <f t="shared" si="2"/>
        <v>2012</v>
      </c>
      <c r="AB17" s="74" t="str">
        <f t="shared" si="3"/>
        <v>Y0T17</v>
      </c>
      <c r="AC17" s="74">
        <f t="shared" si="4"/>
        <v>0</v>
      </c>
      <c r="AD17" s="74" t="str">
        <f t="shared" si="5"/>
        <v>Australian Institute of Health and Welfare (2013)</v>
      </c>
      <c r="AE17" s="61" t="b">
        <f t="shared" si="6"/>
        <v>1</v>
      </c>
      <c r="AF17" s="61" t="b">
        <f t="shared" si="7"/>
        <v>1</v>
      </c>
      <c r="AG17" s="61" t="b">
        <f t="shared" si="8"/>
        <v>1</v>
      </c>
      <c r="AH17" s="61" t="b">
        <f t="shared" si="9"/>
        <v>1</v>
      </c>
      <c r="AI17" s="61" t="s">
        <v>346</v>
      </c>
      <c r="AJ17" s="61">
        <v>55.2</v>
      </c>
      <c r="AK17" s="103">
        <f t="shared" si="10"/>
        <v>55.211840545488201</v>
      </c>
      <c r="AL17" s="103">
        <f t="shared" si="11"/>
        <v>1.1840545488198018E-2</v>
      </c>
    </row>
    <row r="18" spans="1:38" x14ac:dyDescent="0.25">
      <c r="A18" s="61" t="s">
        <v>27</v>
      </c>
      <c r="B18" s="61" t="s">
        <v>345</v>
      </c>
      <c r="C18" s="74">
        <v>127.94903109452567</v>
      </c>
      <c r="D18" s="61" t="s">
        <v>12</v>
      </c>
      <c r="E18" s="69">
        <v>2020</v>
      </c>
      <c r="F18" s="71" t="s">
        <v>545</v>
      </c>
      <c r="G18" s="72"/>
      <c r="H18" s="73" t="s">
        <v>553</v>
      </c>
      <c r="J18" s="61">
        <f>IF(VLOOKUP($A18,'[1]2. Child Protection'!$B$8:$BG$226,'[1]2. Child Protection'!T$1,FALSE)=C18,"",VLOOKUP($A18,'[1]2. Child Protection'!$B$8:$BG$226,'[1]2. Child Protection'!T$1,FALSE)-C18)</f>
        <v>-28.249031094525662</v>
      </c>
      <c r="K18" s="61" t="str">
        <f>IF(VLOOKUP($A18,'[1]2. Child Protection'!$B$8:$BG$226,'[1]2. Child Protection'!U$1,FALSE)=D18,"",VLOOKUP($A18,'[1]2. Child Protection'!$B$8:$BG$226,'[1]2. Child Protection'!U$1,FALSE))</f>
        <v/>
      </c>
      <c r="L18" s="74" t="e">
        <f>IF(VLOOKUP($A18,'[1]2. Child Protection'!$B$8:$BG$226,'[1]2. Child Protection'!V$1,FALSE)=#REF!,"",VLOOKUP($A18,'[1]2. Child Protection'!$B$8:$BG$226,'[1]2. Child Protection'!V$1,FALSE)-#REF!)</f>
        <v>#REF!</v>
      </c>
      <c r="M18" s="74" t="e">
        <f>IF(VLOOKUP($A18,'[1]2. Child Protection'!$B$8:$BG$226,'[1]2. Child Protection'!W$1,FALSE)=#REF!,"",VLOOKUP($A18,'[1]2. Child Protection'!$B$8:$BG$226,'[1]2. Child Protection'!W$1,FALSE))</f>
        <v>#REF!</v>
      </c>
      <c r="N18" s="74">
        <f>IF(VLOOKUP($A18,'[1]2. Child Protection'!$B$8:$BG$226,'[1]2. Child Protection'!X$1,FALSE)=E18,"",VLOOKUP($A18,'[1]2. Child Protection'!$B$8:$BG$226,'[1]2. Child Protection'!X$1,FALSE)-E18)</f>
        <v>-1921.1</v>
      </c>
      <c r="O18" s="74" t="e">
        <f>IF(VLOOKUP($A18,'[1]2. Child Protection'!$B$8:$BG$226,'[1]2. Child Protection'!Y$1,FALSE)=#REF!,"",VLOOKUP($A18,'[1]2. Child Protection'!$B$8:$BG$226,'[1]2. Child Protection'!Y$1,FALSE))</f>
        <v>#REF!</v>
      </c>
      <c r="P18" s="74" t="e">
        <f>IF(VLOOKUP($A18,'[1]2. Child Protection'!$B$8:$BG$226,'[1]2. Child Protection'!Z$1,FALSE)=F18,"",VLOOKUP($A18,'[1]2. Child Protection'!$B$8:$BG$226,'[1]2. Child Protection'!Z$1,FALSE)-F18)</f>
        <v>#VALUE!</v>
      </c>
      <c r="Q18" s="74" t="str">
        <f>IF(VLOOKUP($A18,'[1]2. Child Protection'!$B$8:$BG$226,'[1]2. Child Protection'!AA$1,FALSE)=G18,"",VLOOKUP($A18,'[1]2. Child Protection'!$B$8:$BG$226,'[1]2. Child Protection'!AA$1,FALSE))</f>
        <v/>
      </c>
      <c r="R18" s="61" t="str">
        <f>IF(VLOOKUP($A18,'[1]2. Child Protection'!$B$8:$BG$226,'[1]2. Child Protection'!AB$1,FALSE)=H18,"",VLOOKUP($A18,'[1]2. Child Protection'!$B$8:$BG$226,'[1]2. Child Protection'!AB$1,FALSE))</f>
        <v>DHS 2015-16</v>
      </c>
      <c r="S18" s="61" t="s">
        <v>347</v>
      </c>
      <c r="T18" s="103">
        <v>409.43897483981868</v>
      </c>
      <c r="U18" s="61">
        <v>2010</v>
      </c>
      <c r="V18" s="61" t="s">
        <v>545</v>
      </c>
      <c r="X18" s="61" t="s">
        <v>555</v>
      </c>
      <c r="Y18" s="61" t="b">
        <f t="shared" si="0"/>
        <v>1</v>
      </c>
      <c r="Z18" s="103">
        <f t="shared" si="1"/>
        <v>409.43897483981868</v>
      </c>
      <c r="AA18" s="74">
        <f t="shared" si="2"/>
        <v>2010</v>
      </c>
      <c r="AB18" s="74" t="str">
        <f t="shared" si="3"/>
        <v>Y0T17</v>
      </c>
      <c r="AC18" s="74">
        <f t="shared" si="4"/>
        <v>0</v>
      </c>
      <c r="AD18" s="74" t="str">
        <f t="shared" si="5"/>
        <v>Ministry of Family Affairs</v>
      </c>
      <c r="AE18" s="61" t="b">
        <f t="shared" si="6"/>
        <v>1</v>
      </c>
      <c r="AF18" s="61" t="b">
        <f t="shared" si="7"/>
        <v>1</v>
      </c>
      <c r="AG18" s="61" t="b">
        <f t="shared" si="8"/>
        <v>1</v>
      </c>
      <c r="AH18" s="61" t="b">
        <f t="shared" si="9"/>
        <v>1</v>
      </c>
      <c r="AI18" s="61" t="s">
        <v>347</v>
      </c>
      <c r="AJ18" s="61">
        <v>409.4</v>
      </c>
      <c r="AK18" s="103">
        <f t="shared" si="10"/>
        <v>409.43897483981868</v>
      </c>
      <c r="AL18" s="103">
        <f t="shared" si="11"/>
        <v>3.8974839818706641E-2</v>
      </c>
    </row>
    <row r="19" spans="1:38" x14ac:dyDescent="0.25">
      <c r="A19" s="61" t="s">
        <v>26</v>
      </c>
      <c r="B19" s="61" t="s">
        <v>343</v>
      </c>
      <c r="C19" s="96">
        <v>35.179611460735643</v>
      </c>
      <c r="D19" s="61" t="s">
        <v>12</v>
      </c>
      <c r="E19" s="69">
        <v>2021</v>
      </c>
      <c r="F19" s="71" t="s">
        <v>545</v>
      </c>
      <c r="G19" s="72"/>
      <c r="H19" s="73" t="s">
        <v>549</v>
      </c>
      <c r="J19" s="61" t="e">
        <f>IF(VLOOKUP($A19,'[1]2. Child Protection'!$B$8:$BG$226,'[1]2. Child Protection'!T$1,FALSE)=C19,"",VLOOKUP($A19,'[1]2. Child Protection'!$B$8:$BG$226,'[1]2. Child Protection'!T$1,FALSE)-C19)</f>
        <v>#VALUE!</v>
      </c>
      <c r="K19" s="61" t="str">
        <f>IF(VLOOKUP($A19,'[1]2. Child Protection'!$B$8:$BG$226,'[1]2. Child Protection'!U$1,FALSE)=D19,"",VLOOKUP($A19,'[1]2. Child Protection'!$B$8:$BG$226,'[1]2. Child Protection'!U$1,FALSE))</f>
        <v/>
      </c>
      <c r="L19" s="74" t="e">
        <f>IF(VLOOKUP($A19,'[1]2. Child Protection'!$B$8:$BG$226,'[1]2. Child Protection'!V$1,FALSE)=#REF!,"",VLOOKUP($A19,'[1]2. Child Protection'!$B$8:$BG$226,'[1]2. Child Protection'!V$1,FALSE)-#REF!)</f>
        <v>#REF!</v>
      </c>
      <c r="M19" s="74" t="e">
        <f>IF(VLOOKUP($A19,'[1]2. Child Protection'!$B$8:$BG$226,'[1]2. Child Protection'!W$1,FALSE)=#REF!,"",VLOOKUP($A19,'[1]2. Child Protection'!$B$8:$BG$226,'[1]2. Child Protection'!W$1,FALSE))</f>
        <v>#REF!</v>
      </c>
      <c r="N19" s="74" t="e">
        <f>IF(VLOOKUP($A19,'[1]2. Child Protection'!$B$8:$BG$226,'[1]2. Child Protection'!X$1,FALSE)=E19,"",VLOOKUP($A19,'[1]2. Child Protection'!$B$8:$BG$226,'[1]2. Child Protection'!X$1,FALSE)-E19)</f>
        <v>#VALUE!</v>
      </c>
      <c r="O19" s="74" t="e">
        <f>IF(VLOOKUP($A19,'[1]2. Child Protection'!$B$8:$BG$226,'[1]2. Child Protection'!Y$1,FALSE)=#REF!,"",VLOOKUP($A19,'[1]2. Child Protection'!$B$8:$BG$226,'[1]2. Child Protection'!Y$1,FALSE))</f>
        <v>#REF!</v>
      </c>
      <c r="P19" s="74" t="e">
        <f>IF(VLOOKUP($A19,'[1]2. Child Protection'!$B$8:$BG$226,'[1]2. Child Protection'!Z$1,FALSE)=F19,"",VLOOKUP($A19,'[1]2. Child Protection'!$B$8:$BG$226,'[1]2. Child Protection'!Z$1,FALSE)-F19)</f>
        <v>#VALUE!</v>
      </c>
      <c r="Q19" s="74" t="str">
        <f>IF(VLOOKUP($A19,'[1]2. Child Protection'!$B$8:$BG$226,'[1]2. Child Protection'!AA$1,FALSE)=G19,"",VLOOKUP($A19,'[1]2. Child Protection'!$B$8:$BG$226,'[1]2. Child Protection'!AA$1,FALSE))</f>
        <v/>
      </c>
      <c r="R19" s="61">
        <f>IF(VLOOKUP($A19,'[1]2. Child Protection'!$B$8:$BG$226,'[1]2. Child Protection'!AB$1,FALSE)=H19,"",VLOOKUP($A19,'[1]2. Child Protection'!$B$8:$BG$226,'[1]2. Child Protection'!AB$1,FALSE))</f>
        <v>0</v>
      </c>
      <c r="S19" s="61" t="s">
        <v>348</v>
      </c>
      <c r="T19" s="103">
        <v>478.32426729157334</v>
      </c>
      <c r="U19" s="61">
        <v>2020</v>
      </c>
      <c r="V19" s="61" t="s">
        <v>545</v>
      </c>
      <c r="X19" s="61" t="s">
        <v>556</v>
      </c>
      <c r="Y19" s="61" t="b">
        <f t="shared" si="0"/>
        <v>1</v>
      </c>
      <c r="Z19" s="103">
        <f t="shared" si="1"/>
        <v>478.32426729157334</v>
      </c>
      <c r="AA19" s="74">
        <f t="shared" si="2"/>
        <v>2021</v>
      </c>
      <c r="AB19" s="74" t="str">
        <f t="shared" si="3"/>
        <v>Y0T17</v>
      </c>
      <c r="AC19" s="74">
        <f t="shared" si="4"/>
        <v>0</v>
      </c>
      <c r="AD19" s="74" t="str">
        <f t="shared" si="5"/>
        <v xml:space="preserve">State Statistical Committee of the Republic of Azerbaijan </v>
      </c>
      <c r="AE19" s="61" t="b">
        <f>AA19=U19</f>
        <v>0</v>
      </c>
      <c r="AF19" s="61" t="b">
        <f t="shared" si="7"/>
        <v>1</v>
      </c>
      <c r="AG19" s="61" t="b">
        <f t="shared" si="8"/>
        <v>1</v>
      </c>
      <c r="AH19" s="61" t="b">
        <f t="shared" si="9"/>
        <v>1</v>
      </c>
      <c r="AI19" s="61" t="s">
        <v>348</v>
      </c>
      <c r="AJ19" s="61">
        <v>478.3</v>
      </c>
      <c r="AK19" s="103">
        <f t="shared" si="10"/>
        <v>478.32426729157334</v>
      </c>
      <c r="AL19" s="103">
        <f t="shared" si="11"/>
        <v>2.4267291573323746E-2</v>
      </c>
    </row>
    <row r="20" spans="1:38" x14ac:dyDescent="0.25">
      <c r="A20" s="61" t="s">
        <v>29</v>
      </c>
      <c r="B20" s="61" t="s">
        <v>346</v>
      </c>
      <c r="C20" s="96">
        <v>55.211840545488201</v>
      </c>
      <c r="D20" s="61" t="s">
        <v>12</v>
      </c>
      <c r="E20" s="69">
        <v>2012</v>
      </c>
      <c r="F20" s="69" t="s">
        <v>545</v>
      </c>
      <c r="G20" s="70"/>
      <c r="H20" s="73" t="s">
        <v>554</v>
      </c>
      <c r="J20" s="61" t="e">
        <f>IF(VLOOKUP($A20,'[1]2. Child Protection'!$B$8:$BG$226,'[1]2. Child Protection'!T$1,FALSE)=C20,"",VLOOKUP($A20,'[1]2. Child Protection'!$B$8:$BG$226,'[1]2. Child Protection'!T$1,FALSE)-C20)</f>
        <v>#VALUE!</v>
      </c>
      <c r="K20" s="61" t="str">
        <f>IF(VLOOKUP($A20,'[1]2. Child Protection'!$B$8:$BG$226,'[1]2. Child Protection'!U$1,FALSE)=D20,"",VLOOKUP($A20,'[1]2. Child Protection'!$B$8:$BG$226,'[1]2. Child Protection'!U$1,FALSE))</f>
        <v/>
      </c>
      <c r="L20" s="74" t="e">
        <f>IF(VLOOKUP($A20,'[1]2. Child Protection'!$B$8:$BG$226,'[1]2. Child Protection'!V$1,FALSE)=#REF!,"",VLOOKUP($A20,'[1]2. Child Protection'!$B$8:$BG$226,'[1]2. Child Protection'!V$1,FALSE)-#REF!)</f>
        <v>#REF!</v>
      </c>
      <c r="M20" s="74" t="e">
        <f>IF(VLOOKUP($A20,'[1]2. Child Protection'!$B$8:$BG$226,'[1]2. Child Protection'!W$1,FALSE)=#REF!,"",VLOOKUP($A20,'[1]2. Child Protection'!$B$8:$BG$226,'[1]2. Child Protection'!W$1,FALSE))</f>
        <v>#REF!</v>
      </c>
      <c r="N20" s="74">
        <f>IF(VLOOKUP($A20,'[1]2. Child Protection'!$B$8:$BG$226,'[1]2. Child Protection'!X$1,FALSE)=E20,"",VLOOKUP($A20,'[1]2. Child Protection'!$B$8:$BG$226,'[1]2. Child Protection'!X$1,FALSE)-E20)</f>
        <v>-1912</v>
      </c>
      <c r="O20" s="74" t="e">
        <f>IF(VLOOKUP($A20,'[1]2. Child Protection'!$B$8:$BG$226,'[1]2. Child Protection'!Y$1,FALSE)=#REF!,"",VLOOKUP($A20,'[1]2. Child Protection'!$B$8:$BG$226,'[1]2. Child Protection'!Y$1,FALSE))</f>
        <v>#REF!</v>
      </c>
      <c r="P20" s="74" t="e">
        <f>IF(VLOOKUP($A20,'[1]2. Child Protection'!$B$8:$BG$226,'[1]2. Child Protection'!Z$1,FALSE)=F20,"",VLOOKUP($A20,'[1]2. Child Protection'!$B$8:$BG$226,'[1]2. Child Protection'!Z$1,FALSE)-F20)</f>
        <v>#VALUE!</v>
      </c>
      <c r="Q20" s="74" t="str">
        <f>IF(VLOOKUP($A20,'[1]2. Child Protection'!$B$8:$BG$226,'[1]2. Child Protection'!AA$1,FALSE)=G20,"",VLOOKUP($A20,'[1]2. Child Protection'!$B$8:$BG$226,'[1]2. Child Protection'!AA$1,FALSE))</f>
        <v>v</v>
      </c>
      <c r="R20" s="61" t="str">
        <f>IF(VLOOKUP($A20,'[1]2. Child Protection'!$B$8:$BG$226,'[1]2. Child Protection'!AB$1,FALSE)=H20,"",VLOOKUP($A20,'[1]2. Child Protection'!$B$8:$BG$226,'[1]2. Child Protection'!AB$1,FALSE))</f>
        <v>UNSD Population and Vital Statistics Report, January 2021, latest update on 4 Jan 2022</v>
      </c>
      <c r="S20" s="61" t="s">
        <v>350</v>
      </c>
      <c r="T20" s="103">
        <v>14.283275677671757</v>
      </c>
      <c r="U20" s="61">
        <v>2008</v>
      </c>
      <c r="V20" s="61" t="s">
        <v>545</v>
      </c>
      <c r="X20" s="61" t="s">
        <v>555</v>
      </c>
      <c r="Y20" s="61" t="b">
        <f t="shared" si="0"/>
        <v>0</v>
      </c>
      <c r="Z20" s="103">
        <f t="shared" si="1"/>
        <v>0</v>
      </c>
      <c r="AA20" s="74">
        <f t="shared" si="2"/>
        <v>0</v>
      </c>
      <c r="AB20" s="74">
        <f t="shared" si="3"/>
        <v>0</v>
      </c>
      <c r="AC20" s="74">
        <f t="shared" si="4"/>
        <v>0</v>
      </c>
      <c r="AD20" s="74">
        <f t="shared" si="5"/>
        <v>0</v>
      </c>
      <c r="AE20" s="61" t="b">
        <f t="shared" si="6"/>
        <v>0</v>
      </c>
      <c r="AF20" s="61" t="b">
        <f t="shared" si="7"/>
        <v>0</v>
      </c>
      <c r="AG20" s="61" t="b">
        <f t="shared" si="8"/>
        <v>1</v>
      </c>
      <c r="AH20" s="61" t="b">
        <f t="shared" si="9"/>
        <v>0</v>
      </c>
      <c r="AI20" s="61" t="s">
        <v>351</v>
      </c>
      <c r="AJ20" s="61">
        <v>25.9</v>
      </c>
      <c r="AK20" s="103">
        <f t="shared" si="10"/>
        <v>25.910925574068671</v>
      </c>
      <c r="AL20" s="103">
        <f t="shared" si="11"/>
        <v>1.0925574068672006E-2</v>
      </c>
    </row>
    <row r="21" spans="1:38" x14ac:dyDescent="0.25">
      <c r="A21" s="61" t="s">
        <v>31</v>
      </c>
      <c r="B21" s="61" t="s">
        <v>347</v>
      </c>
      <c r="C21" s="96">
        <v>409.43897483981868</v>
      </c>
      <c r="D21" s="61" t="s">
        <v>12</v>
      </c>
      <c r="E21" s="69">
        <v>2010</v>
      </c>
      <c r="F21" s="69" t="s">
        <v>545</v>
      </c>
      <c r="G21" s="70"/>
      <c r="H21" s="73" t="s">
        <v>555</v>
      </c>
      <c r="J21" s="61" t="e">
        <f>IF(VLOOKUP($A21,'[1]2. Child Protection'!$B$8:$BG$226,'[1]2. Child Protection'!T$1,FALSE)=C21,"",VLOOKUP($A21,'[1]2. Child Protection'!$B$8:$BG$226,'[1]2. Child Protection'!T$1,FALSE)-C21)</f>
        <v>#VALUE!</v>
      </c>
      <c r="K21" s="61" t="str">
        <f>IF(VLOOKUP($A21,'[1]2. Child Protection'!$B$8:$BG$226,'[1]2. Child Protection'!U$1,FALSE)=D21,"",VLOOKUP($A21,'[1]2. Child Protection'!$B$8:$BG$226,'[1]2. Child Protection'!U$1,FALSE))</f>
        <v/>
      </c>
      <c r="L21" s="74" t="e">
        <f>IF(VLOOKUP($A21,'[1]2. Child Protection'!$B$8:$BG$226,'[1]2. Child Protection'!V$1,FALSE)=#REF!,"",VLOOKUP($A21,'[1]2. Child Protection'!$B$8:$BG$226,'[1]2. Child Protection'!V$1,FALSE)-#REF!)</f>
        <v>#REF!</v>
      </c>
      <c r="M21" s="74" t="e">
        <f>IF(VLOOKUP($A21,'[1]2. Child Protection'!$B$8:$BG$226,'[1]2. Child Protection'!W$1,FALSE)=#REF!,"",VLOOKUP($A21,'[1]2. Child Protection'!$B$8:$BG$226,'[1]2. Child Protection'!W$1,FALSE))</f>
        <v>#REF!</v>
      </c>
      <c r="N21" s="74">
        <f>IF(VLOOKUP($A21,'[1]2. Child Protection'!$B$8:$BG$226,'[1]2. Child Protection'!X$1,FALSE)=E21,"",VLOOKUP($A21,'[1]2. Child Protection'!$B$8:$BG$226,'[1]2. Child Protection'!X$1,FALSE)-E21)</f>
        <v>-1910</v>
      </c>
      <c r="O21" s="74" t="e">
        <f>IF(VLOOKUP($A21,'[1]2. Child Protection'!$B$8:$BG$226,'[1]2. Child Protection'!Y$1,FALSE)=#REF!,"",VLOOKUP($A21,'[1]2. Child Protection'!$B$8:$BG$226,'[1]2. Child Protection'!Y$1,FALSE))</f>
        <v>#REF!</v>
      </c>
      <c r="P21" s="74" t="e">
        <f>IF(VLOOKUP($A21,'[1]2. Child Protection'!$B$8:$BG$226,'[1]2. Child Protection'!Z$1,FALSE)=F21,"",VLOOKUP($A21,'[1]2. Child Protection'!$B$8:$BG$226,'[1]2. Child Protection'!Z$1,FALSE)-F21)</f>
        <v>#VALUE!</v>
      </c>
      <c r="Q21" s="74" t="str">
        <f>IF(VLOOKUP($A21,'[1]2. Child Protection'!$B$8:$BG$226,'[1]2. Child Protection'!AA$1,FALSE)=G21,"",VLOOKUP($A21,'[1]2. Child Protection'!$B$8:$BG$226,'[1]2. Child Protection'!AA$1,FALSE))</f>
        <v>v</v>
      </c>
      <c r="R21" s="61" t="str">
        <f>IF(VLOOKUP($A21,'[1]2. Child Protection'!$B$8:$BG$226,'[1]2. Child Protection'!AB$1,FALSE)=H21,"",VLOOKUP($A21,'[1]2. Child Protection'!$B$8:$BG$226,'[1]2. Child Protection'!AB$1,FALSE))</f>
        <v>UNSD Population and Vital Statistics Report, January 2021, latest update on 4 Jan 2022</v>
      </c>
      <c r="S21" s="61" t="s">
        <v>351</v>
      </c>
      <c r="T21" s="103">
        <v>25.910925574068671</v>
      </c>
      <c r="U21" s="61">
        <v>2019</v>
      </c>
      <c r="V21" s="61" t="s">
        <v>545</v>
      </c>
      <c r="X21" s="61" t="s">
        <v>557</v>
      </c>
      <c r="Y21" s="61" t="b">
        <f t="shared" si="0"/>
        <v>1</v>
      </c>
      <c r="Z21" s="103">
        <f t="shared" si="1"/>
        <v>25.910925574068671</v>
      </c>
      <c r="AA21" s="74">
        <f t="shared" si="2"/>
        <v>2019</v>
      </c>
      <c r="AB21" s="74" t="str">
        <f t="shared" si="3"/>
        <v>Y0T17</v>
      </c>
      <c r="AC21" s="74">
        <f t="shared" si="4"/>
        <v>0</v>
      </c>
      <c r="AD21" s="74" t="str">
        <f t="shared" si="5"/>
        <v>Department of Social Services</v>
      </c>
      <c r="AE21" s="61" t="b">
        <f t="shared" si="6"/>
        <v>1</v>
      </c>
      <c r="AF21" s="61" t="b">
        <f t="shared" si="7"/>
        <v>1</v>
      </c>
      <c r="AG21" s="61" t="b">
        <f t="shared" si="8"/>
        <v>1</v>
      </c>
      <c r="AH21" s="61" t="b">
        <f t="shared" si="9"/>
        <v>1</v>
      </c>
      <c r="AI21" s="61" t="s">
        <v>352</v>
      </c>
      <c r="AJ21" s="61">
        <v>168.5</v>
      </c>
      <c r="AK21" s="103">
        <f t="shared" si="10"/>
        <v>168.459025319902</v>
      </c>
      <c r="AL21" s="103">
        <f t="shared" si="11"/>
        <v>-4.0974680098003091E-2</v>
      </c>
    </row>
    <row r="22" spans="1:38" x14ac:dyDescent="0.25">
      <c r="A22" s="61" t="s">
        <v>32</v>
      </c>
      <c r="B22" s="61" t="s">
        <v>348</v>
      </c>
      <c r="C22" s="74">
        <v>478.32426729157334</v>
      </c>
      <c r="D22" s="61" t="s">
        <v>12</v>
      </c>
      <c r="E22" s="69">
        <v>2021</v>
      </c>
      <c r="F22" s="71" t="s">
        <v>545</v>
      </c>
      <c r="G22" s="72"/>
      <c r="H22" s="73" t="s">
        <v>556</v>
      </c>
      <c r="J22" s="61">
        <f>IF(VLOOKUP($A22,'[1]2. Child Protection'!$B$8:$BG$226,'[1]2. Child Protection'!T$1,FALSE)=C22,"",VLOOKUP($A22,'[1]2. Child Protection'!$B$8:$BG$226,'[1]2. Child Protection'!T$1,FALSE)-C22)</f>
        <v>-390.4242672915733</v>
      </c>
      <c r="K22" s="61" t="str">
        <f>IF(VLOOKUP($A22,'[1]2. Child Protection'!$B$8:$BG$226,'[1]2. Child Protection'!U$1,FALSE)=D22,"",VLOOKUP($A22,'[1]2. Child Protection'!$B$8:$BG$226,'[1]2. Child Protection'!U$1,FALSE))</f>
        <v>x</v>
      </c>
      <c r="L22" s="74" t="e">
        <f>IF(VLOOKUP($A22,'[1]2. Child Protection'!$B$8:$BG$226,'[1]2. Child Protection'!V$1,FALSE)=#REF!,"",VLOOKUP($A22,'[1]2. Child Protection'!$B$8:$BG$226,'[1]2. Child Protection'!V$1,FALSE)-#REF!)</f>
        <v>#REF!</v>
      </c>
      <c r="M22" s="74" t="e">
        <f>IF(VLOOKUP($A22,'[1]2. Child Protection'!$B$8:$BG$226,'[1]2. Child Protection'!W$1,FALSE)=#REF!,"",VLOOKUP($A22,'[1]2. Child Protection'!$B$8:$BG$226,'[1]2. Child Protection'!W$1,FALSE))</f>
        <v>#REF!</v>
      </c>
      <c r="N22" s="74">
        <f>IF(VLOOKUP($A22,'[1]2. Child Protection'!$B$8:$BG$226,'[1]2. Child Protection'!X$1,FALSE)=E22,"",VLOOKUP($A22,'[1]2. Child Protection'!$B$8:$BG$226,'[1]2. Child Protection'!X$1,FALSE)-E22)</f>
        <v>-1927.6</v>
      </c>
      <c r="O22" s="74" t="e">
        <f>IF(VLOOKUP($A22,'[1]2. Child Protection'!$B$8:$BG$226,'[1]2. Child Protection'!Y$1,FALSE)=#REF!,"",VLOOKUP($A22,'[1]2. Child Protection'!$B$8:$BG$226,'[1]2. Child Protection'!Y$1,FALSE))</f>
        <v>#REF!</v>
      </c>
      <c r="P22" s="74" t="e">
        <f>IF(VLOOKUP($A22,'[1]2. Child Protection'!$B$8:$BG$226,'[1]2. Child Protection'!Z$1,FALSE)=F22,"",VLOOKUP($A22,'[1]2. Child Protection'!$B$8:$BG$226,'[1]2. Child Protection'!Z$1,FALSE)-F22)</f>
        <v>#VALUE!</v>
      </c>
      <c r="Q22" s="74" t="str">
        <f>IF(VLOOKUP($A22,'[1]2. Child Protection'!$B$8:$BG$226,'[1]2. Child Protection'!AA$1,FALSE)=G22,"",VLOOKUP($A22,'[1]2. Child Protection'!$B$8:$BG$226,'[1]2. Child Protection'!AA$1,FALSE))</f>
        <v>x</v>
      </c>
      <c r="R22" s="61" t="str">
        <f>IF(VLOOKUP($A22,'[1]2. Child Protection'!$B$8:$BG$226,'[1]2. Child Protection'!AB$1,FALSE)=H22,"",VLOOKUP($A22,'[1]2. Child Protection'!$B$8:$BG$226,'[1]2. Child Protection'!AB$1,FALSE))</f>
        <v>DHS 2006</v>
      </c>
      <c r="S22" s="61" t="s">
        <v>352</v>
      </c>
      <c r="T22" s="103">
        <v>168.459025319902</v>
      </c>
      <c r="U22" s="61">
        <v>2021</v>
      </c>
      <c r="V22" s="61" t="s">
        <v>558</v>
      </c>
      <c r="W22" s="61" t="s">
        <v>559</v>
      </c>
      <c r="X22" s="61" t="s">
        <v>560</v>
      </c>
      <c r="Y22" s="61" t="b">
        <f t="shared" si="0"/>
        <v>1</v>
      </c>
      <c r="Z22" s="103">
        <f t="shared" si="1"/>
        <v>168.459025319902</v>
      </c>
      <c r="AA22" s="74">
        <f t="shared" si="2"/>
        <v>2021</v>
      </c>
      <c r="AB22" s="74" t="str">
        <f t="shared" si="3"/>
        <v>Y0T16</v>
      </c>
      <c r="AC22" s="74" t="str">
        <f t="shared" si="4"/>
        <v>Age is 0-16 years</v>
      </c>
      <c r="AD22" s="74" t="str">
        <f t="shared" si="5"/>
        <v>Child Care Board</v>
      </c>
      <c r="AE22" s="61" t="b">
        <f t="shared" si="6"/>
        <v>1</v>
      </c>
      <c r="AF22" s="61" t="b">
        <f t="shared" si="7"/>
        <v>1</v>
      </c>
      <c r="AG22" s="61" t="b">
        <f t="shared" si="8"/>
        <v>1</v>
      </c>
      <c r="AH22" s="61" t="b">
        <f t="shared" si="9"/>
        <v>1</v>
      </c>
      <c r="AI22" s="61" t="s">
        <v>353</v>
      </c>
      <c r="AJ22" s="61">
        <v>309.3</v>
      </c>
      <c r="AK22" s="103">
        <f t="shared" si="10"/>
        <v>309.26701980918102</v>
      </c>
      <c r="AL22" s="103">
        <f t="shared" si="11"/>
        <v>-3.2980190818989286E-2</v>
      </c>
    </row>
    <row r="23" spans="1:38" x14ac:dyDescent="0.25">
      <c r="A23" s="61" t="s">
        <v>62</v>
      </c>
      <c r="B23" s="61" t="s">
        <v>366</v>
      </c>
      <c r="C23" s="74">
        <v>118.09264967387601</v>
      </c>
      <c r="D23" s="61" t="s">
        <v>12</v>
      </c>
      <c r="E23" s="69">
        <v>2011</v>
      </c>
      <c r="F23" s="71" t="s">
        <v>545</v>
      </c>
      <c r="G23" s="72"/>
      <c r="H23" s="73" t="s">
        <v>572</v>
      </c>
      <c r="J23" s="61">
        <f>IF(VLOOKUP($A23,'[1]2. Child Protection'!$B$8:$BG$226,'[1]2. Child Protection'!T$1,FALSE)=C23,"",VLOOKUP($A23,'[1]2. Child Protection'!$B$8:$BG$226,'[1]2. Child Protection'!T$1,FALSE)-C23)</f>
        <v>-45.392649673876008</v>
      </c>
      <c r="K23" s="61" t="str">
        <f>IF(VLOOKUP($A23,'[1]2. Child Protection'!$B$8:$BG$226,'[1]2. Child Protection'!U$1,FALSE)=D23,"",VLOOKUP($A23,'[1]2. Child Protection'!$B$8:$BG$226,'[1]2. Child Protection'!U$1,FALSE))</f>
        <v/>
      </c>
      <c r="L23" s="74" t="e">
        <f>IF(VLOOKUP($A23,'[1]2. Child Protection'!$B$8:$BG$226,'[1]2. Child Protection'!V$1,FALSE)=#REF!,"",VLOOKUP($A23,'[1]2. Child Protection'!$B$8:$BG$226,'[1]2. Child Protection'!V$1,FALSE)-#REF!)</f>
        <v>#REF!</v>
      </c>
      <c r="M23" s="74" t="e">
        <f>IF(VLOOKUP($A23,'[1]2. Child Protection'!$B$8:$BG$226,'[1]2. Child Protection'!W$1,FALSE)=#REF!,"",VLOOKUP($A23,'[1]2. Child Protection'!$B$8:$BG$226,'[1]2. Child Protection'!W$1,FALSE))</f>
        <v>#REF!</v>
      </c>
      <c r="N23" s="74">
        <f>IF(VLOOKUP($A23,'[1]2. Child Protection'!$B$8:$BG$226,'[1]2. Child Protection'!X$1,FALSE)=E23,"",VLOOKUP($A23,'[1]2. Child Protection'!$B$8:$BG$226,'[1]2. Child Protection'!X$1,FALSE)-E23)</f>
        <v>-1927.3</v>
      </c>
      <c r="O23" s="74" t="e">
        <f>IF(VLOOKUP($A23,'[1]2. Child Protection'!$B$8:$BG$226,'[1]2. Child Protection'!Y$1,FALSE)=#REF!,"",VLOOKUP($A23,'[1]2. Child Protection'!$B$8:$BG$226,'[1]2. Child Protection'!Y$1,FALSE))</f>
        <v>#REF!</v>
      </c>
      <c r="P23" s="74" t="e">
        <f>IF(VLOOKUP($A23,'[1]2. Child Protection'!$B$8:$BG$226,'[1]2. Child Protection'!Z$1,FALSE)=F23,"",VLOOKUP($A23,'[1]2. Child Protection'!$B$8:$BG$226,'[1]2. Child Protection'!Z$1,FALSE)-F23)</f>
        <v>#VALUE!</v>
      </c>
      <c r="Q23" s="74" t="str">
        <f>IF(VLOOKUP($A23,'[1]2. Child Protection'!$B$8:$BG$226,'[1]2. Child Protection'!AA$1,FALSE)=G23,"",VLOOKUP($A23,'[1]2. Child Protection'!$B$8:$BG$226,'[1]2. Child Protection'!AA$1,FALSE))</f>
        <v/>
      </c>
      <c r="R23" s="61" t="str">
        <f>IF(VLOOKUP($A23,'[1]2. Child Protection'!$B$8:$BG$226,'[1]2. Child Protection'!AB$1,FALSE)=H23,"",VLOOKUP($A23,'[1]2. Child Protection'!$B$8:$BG$226,'[1]2. Child Protection'!AB$1,FALSE))</f>
        <v>DHS 2016-17</v>
      </c>
      <c r="S23" s="61" t="s">
        <v>353</v>
      </c>
      <c r="T23" s="103">
        <v>309.26701980918102</v>
      </c>
      <c r="U23" s="61">
        <v>2020</v>
      </c>
      <c r="V23" s="61" t="s">
        <v>545</v>
      </c>
      <c r="X23" s="61" t="s">
        <v>561</v>
      </c>
      <c r="Y23" s="61" t="b">
        <f t="shared" si="0"/>
        <v>1</v>
      </c>
      <c r="Z23" s="103">
        <f t="shared" si="1"/>
        <v>309.26701980918102</v>
      </c>
      <c r="AA23" s="74">
        <f t="shared" si="2"/>
        <v>2020</v>
      </c>
      <c r="AB23" s="74" t="str">
        <f t="shared" si="3"/>
        <v>Y0T17</v>
      </c>
      <c r="AC23" s="74">
        <f t="shared" si="4"/>
        <v>0</v>
      </c>
      <c r="AD23" s="74" t="str">
        <f t="shared" si="5"/>
        <v>Belstat</v>
      </c>
      <c r="AE23" s="61" t="b">
        <f t="shared" si="6"/>
        <v>1</v>
      </c>
      <c r="AF23" s="61" t="b">
        <f t="shared" si="7"/>
        <v>1</v>
      </c>
      <c r="AG23" s="61" t="b">
        <f t="shared" si="8"/>
        <v>1</v>
      </c>
      <c r="AH23" s="61" t="b">
        <f t="shared" si="9"/>
        <v>1</v>
      </c>
      <c r="AI23" s="61" t="s">
        <v>355</v>
      </c>
      <c r="AJ23" s="61">
        <v>86.5</v>
      </c>
      <c r="AK23" s="103">
        <f t="shared" si="10"/>
        <v>86.487259211607849</v>
      </c>
      <c r="AL23" s="103">
        <f t="shared" si="11"/>
        <v>-1.2740788392150648E-2</v>
      </c>
    </row>
    <row r="24" spans="1:38" x14ac:dyDescent="0.25">
      <c r="A24" s="61" t="s">
        <v>44</v>
      </c>
      <c r="B24" s="61" t="s">
        <v>354</v>
      </c>
      <c r="C24" s="96"/>
      <c r="E24" s="69"/>
      <c r="F24" s="69"/>
      <c r="G24" s="70"/>
      <c r="H24" s="73"/>
      <c r="J24" s="61" t="e">
        <f>IF(VLOOKUP($A24,'[1]2. Child Protection'!$B$8:$BG$226,'[1]2. Child Protection'!T$1,FALSE)=C24,"",VLOOKUP($A24,'[1]2. Child Protection'!$B$8:$BG$226,'[1]2. Child Protection'!T$1,FALSE)-C24)</f>
        <v>#VALUE!</v>
      </c>
      <c r="K24" s="61" t="str">
        <f>IF(VLOOKUP($A24,'[1]2. Child Protection'!$B$8:$BG$226,'[1]2. Child Protection'!U$1,FALSE)=D24,"",VLOOKUP($A24,'[1]2. Child Protection'!$B$8:$BG$226,'[1]2. Child Protection'!U$1,FALSE))</f>
        <v/>
      </c>
      <c r="L24" s="74" t="e">
        <f>IF(VLOOKUP($A24,'[1]2. Child Protection'!$B$8:$BG$226,'[1]2. Child Protection'!V$1,FALSE)=#REF!,"",VLOOKUP($A24,'[1]2. Child Protection'!$B$8:$BG$226,'[1]2. Child Protection'!V$1,FALSE)-#REF!)</f>
        <v>#REF!</v>
      </c>
      <c r="M24" s="74" t="e">
        <f>IF(VLOOKUP($A24,'[1]2. Child Protection'!$B$8:$BG$226,'[1]2. Child Protection'!W$1,FALSE)=#REF!,"",VLOOKUP($A24,'[1]2. Child Protection'!$B$8:$BG$226,'[1]2. Child Protection'!W$1,FALSE))</f>
        <v>#REF!</v>
      </c>
      <c r="N24" s="74">
        <f>IF(VLOOKUP($A24,'[1]2. Child Protection'!$B$8:$BG$226,'[1]2. Child Protection'!X$1,FALSE)=E24,"",VLOOKUP($A24,'[1]2. Child Protection'!$B$8:$BG$226,'[1]2. Child Protection'!X$1,FALSE)-E24)</f>
        <v>100</v>
      </c>
      <c r="O24" s="74" t="e">
        <f>IF(VLOOKUP($A24,'[1]2. Child Protection'!$B$8:$BG$226,'[1]2. Child Protection'!Y$1,FALSE)=#REF!,"",VLOOKUP($A24,'[1]2. Child Protection'!$B$8:$BG$226,'[1]2. Child Protection'!Y$1,FALSE))</f>
        <v>#REF!</v>
      </c>
      <c r="P24" s="74">
        <f>IF(VLOOKUP($A24,'[1]2. Child Protection'!$B$8:$BG$226,'[1]2. Child Protection'!Z$1,FALSE)=F24,"",VLOOKUP($A24,'[1]2. Child Protection'!$B$8:$BG$226,'[1]2. Child Protection'!Z$1,FALSE)-F24)</f>
        <v>100</v>
      </c>
      <c r="Q24" s="74" t="str">
        <f>IF(VLOOKUP($A24,'[1]2. Child Protection'!$B$8:$BG$226,'[1]2. Child Protection'!AA$1,FALSE)=G24,"",VLOOKUP($A24,'[1]2. Child Protection'!$B$8:$BG$226,'[1]2. Child Protection'!AA$1,FALSE))</f>
        <v>v</v>
      </c>
      <c r="R24" s="61" t="str">
        <f>IF(VLOOKUP($A24,'[1]2. Child Protection'!$B$8:$BG$226,'[1]2. Child Protection'!AB$1,FALSE)=H24,"",VLOOKUP($A24,'[1]2. Child Protection'!$B$8:$BG$226,'[1]2. Child Protection'!AB$1,FALSE))</f>
        <v>UNSD Population and Vital Statistics Report, January 2021, latest update on 4 Jan 2022</v>
      </c>
      <c r="S24" s="61" t="s">
        <v>354</v>
      </c>
      <c r="T24" s="103">
        <v>412.73802310914124</v>
      </c>
      <c r="U24" s="61">
        <v>2006</v>
      </c>
      <c r="V24" s="61" t="s">
        <v>545</v>
      </c>
      <c r="X24" s="61" t="s">
        <v>695</v>
      </c>
      <c r="Y24" s="61" t="b">
        <f t="shared" si="0"/>
        <v>0</v>
      </c>
      <c r="Z24" s="103">
        <f t="shared" si="1"/>
        <v>0</v>
      </c>
      <c r="AA24" s="74">
        <f t="shared" si="2"/>
        <v>0</v>
      </c>
      <c r="AB24" s="74">
        <f t="shared" si="3"/>
        <v>0</v>
      </c>
      <c r="AC24" s="74">
        <f t="shared" si="4"/>
        <v>0</v>
      </c>
      <c r="AD24" s="74">
        <f t="shared" si="5"/>
        <v>0</v>
      </c>
      <c r="AE24" s="61" t="b">
        <f t="shared" si="6"/>
        <v>0</v>
      </c>
      <c r="AF24" s="61" t="b">
        <f t="shared" si="7"/>
        <v>0</v>
      </c>
      <c r="AG24" s="61" t="b">
        <f t="shared" si="8"/>
        <v>1</v>
      </c>
      <c r="AH24" s="61" t="b">
        <f t="shared" si="9"/>
        <v>0</v>
      </c>
      <c r="AI24" s="61" t="s">
        <v>357</v>
      </c>
      <c r="AJ24" s="61">
        <v>1249.2</v>
      </c>
      <c r="AK24" s="103">
        <f t="shared" si="10"/>
        <v>1249.1648928732345</v>
      </c>
      <c r="AL24" s="103">
        <f t="shared" si="11"/>
        <v>-3.5107126765524299E-2</v>
      </c>
    </row>
    <row r="25" spans="1:38" x14ac:dyDescent="0.25">
      <c r="A25" s="61" t="s">
        <v>47</v>
      </c>
      <c r="B25" s="61" t="s">
        <v>356</v>
      </c>
      <c r="C25" s="74" t="s">
        <v>12</v>
      </c>
      <c r="D25" s="61" t="s">
        <v>12</v>
      </c>
      <c r="E25" s="69" t="s">
        <v>12</v>
      </c>
      <c r="F25" s="71" t="s">
        <v>12</v>
      </c>
      <c r="G25" s="72" t="s">
        <v>12</v>
      </c>
      <c r="H25" s="73" t="s">
        <v>12</v>
      </c>
      <c r="J25" s="61" t="e">
        <f>IF(VLOOKUP($A25,'[1]2. Child Protection'!$B$8:$BG$226,'[1]2. Child Protection'!T$1,FALSE)=C25,"",VLOOKUP($A25,'[1]2. Child Protection'!$B$8:$BG$226,'[1]2. Child Protection'!T$1,FALSE)-C25)</f>
        <v>#VALUE!</v>
      </c>
      <c r="K25" s="61" t="str">
        <f>IF(VLOOKUP($A25,'[1]2. Child Protection'!$B$8:$BG$226,'[1]2. Child Protection'!U$1,FALSE)=D25,"",VLOOKUP($A25,'[1]2. Child Protection'!$B$8:$BG$226,'[1]2. Child Protection'!U$1,FALSE))</f>
        <v/>
      </c>
      <c r="L25" s="74" t="e">
        <f>IF(VLOOKUP($A25,'[1]2. Child Protection'!$B$8:$BG$226,'[1]2. Child Protection'!V$1,FALSE)=#REF!,"",VLOOKUP($A25,'[1]2. Child Protection'!$B$8:$BG$226,'[1]2. Child Protection'!V$1,FALSE)-#REF!)</f>
        <v>#REF!</v>
      </c>
      <c r="M25" s="74" t="e">
        <f>IF(VLOOKUP($A25,'[1]2. Child Protection'!$B$8:$BG$226,'[1]2. Child Protection'!W$1,FALSE)=#REF!,"",VLOOKUP($A25,'[1]2. Child Protection'!$B$8:$BG$226,'[1]2. Child Protection'!W$1,FALSE))</f>
        <v>#REF!</v>
      </c>
      <c r="N25" s="74" t="e">
        <f>IF(VLOOKUP($A25,'[1]2. Child Protection'!$B$8:$BG$226,'[1]2. Child Protection'!X$1,FALSE)=E25,"",VLOOKUP($A25,'[1]2. Child Protection'!$B$8:$BG$226,'[1]2. Child Protection'!X$1,FALSE)-E25)</f>
        <v>#VALUE!</v>
      </c>
      <c r="O25" s="74" t="e">
        <f>IF(VLOOKUP($A25,'[1]2. Child Protection'!$B$8:$BG$226,'[1]2. Child Protection'!Y$1,FALSE)=#REF!,"",VLOOKUP($A25,'[1]2. Child Protection'!$B$8:$BG$226,'[1]2. Child Protection'!Y$1,FALSE))</f>
        <v>#REF!</v>
      </c>
      <c r="P25" s="74" t="e">
        <f>IF(VLOOKUP($A25,'[1]2. Child Protection'!$B$8:$BG$226,'[1]2. Child Protection'!Z$1,FALSE)=F25,"",VLOOKUP($A25,'[1]2. Child Protection'!$B$8:$BG$226,'[1]2. Child Protection'!Z$1,FALSE)-F25)</f>
        <v>#VALUE!</v>
      </c>
      <c r="Q25" s="74" t="str">
        <f>IF(VLOOKUP($A25,'[1]2. Child Protection'!$B$8:$BG$226,'[1]2. Child Protection'!AA$1,FALSE)=G25,"",VLOOKUP($A25,'[1]2. Child Protection'!$B$8:$BG$226,'[1]2. Child Protection'!AA$1,FALSE))</f>
        <v/>
      </c>
      <c r="R25" s="61" t="str">
        <f>IF(VLOOKUP($A25,'[1]2. Child Protection'!$B$8:$BG$226,'[1]2. Child Protection'!AB$1,FALSE)=H25,"",VLOOKUP($A25,'[1]2. Child Protection'!$B$8:$BG$226,'[1]2. Child Protection'!AB$1,FALSE))</f>
        <v>DHS 2017-18</v>
      </c>
      <c r="S25" s="61" t="s">
        <v>355</v>
      </c>
      <c r="T25" s="103">
        <v>86.487259211607849</v>
      </c>
      <c r="U25" s="61">
        <v>2020</v>
      </c>
      <c r="V25" s="61" t="s">
        <v>562</v>
      </c>
      <c r="W25" s="61" t="s">
        <v>563</v>
      </c>
      <c r="X25" s="61" t="s">
        <v>564</v>
      </c>
      <c r="Y25" s="61" t="b">
        <f t="shared" si="0"/>
        <v>1</v>
      </c>
      <c r="Z25" s="103">
        <f t="shared" si="1"/>
        <v>86.487259211607849</v>
      </c>
      <c r="AA25" s="74">
        <f t="shared" si="2"/>
        <v>2020</v>
      </c>
      <c r="AB25" s="74" t="str">
        <f t="shared" si="3"/>
        <v>Y0T18</v>
      </c>
      <c r="AC25" s="74" t="str">
        <f t="shared" si="4"/>
        <v>Age is 0-18 years</v>
      </c>
      <c r="AD25" s="74" t="str">
        <f t="shared" si="5"/>
        <v>Ministry of Human Development Social Transformation &amp; Poverty Alleviation</v>
      </c>
      <c r="AE25" s="61" t="b">
        <f t="shared" si="6"/>
        <v>1</v>
      </c>
      <c r="AF25" s="61" t="b">
        <f t="shared" si="7"/>
        <v>1</v>
      </c>
      <c r="AG25" s="61" t="b">
        <f t="shared" si="8"/>
        <v>1</v>
      </c>
      <c r="AH25" s="61" t="b">
        <f t="shared" si="9"/>
        <v>1</v>
      </c>
      <c r="AI25" s="61" t="s">
        <v>358</v>
      </c>
      <c r="AJ25" s="61">
        <v>134.80000000000001</v>
      </c>
      <c r="AK25" s="103">
        <f t="shared" si="10"/>
        <v>134.8239476584846</v>
      </c>
      <c r="AL25" s="103">
        <f t="shared" si="11"/>
        <v>2.3947658484587464E-2</v>
      </c>
    </row>
    <row r="26" spans="1:38" x14ac:dyDescent="0.25">
      <c r="A26" s="61" t="s">
        <v>60</v>
      </c>
      <c r="B26" s="61" t="s">
        <v>365</v>
      </c>
      <c r="C26" s="74">
        <v>33.083773699423354</v>
      </c>
      <c r="D26" s="61" t="s">
        <v>12</v>
      </c>
      <c r="E26" s="69">
        <v>2013</v>
      </c>
      <c r="F26" s="71" t="s">
        <v>545</v>
      </c>
      <c r="G26" s="72"/>
      <c r="H26" s="73" t="s">
        <v>572</v>
      </c>
      <c r="J26" s="61">
        <f>IF(VLOOKUP($A26,'[1]2. Child Protection'!$B$8:$BG$226,'[1]2. Child Protection'!T$1,FALSE)=C26,"",VLOOKUP($A26,'[1]2. Child Protection'!$B$8:$BG$226,'[1]2. Child Protection'!T$1,FALSE)-C26)</f>
        <v>40.016226300576641</v>
      </c>
      <c r="K26" s="61" t="str">
        <f>IF(VLOOKUP($A26,'[1]2. Child Protection'!$B$8:$BG$226,'[1]2. Child Protection'!U$1,FALSE)=D26,"",VLOOKUP($A26,'[1]2. Child Protection'!$B$8:$BG$226,'[1]2. Child Protection'!U$1,FALSE))</f>
        <v>x</v>
      </c>
      <c r="L26" s="74" t="e">
        <f>IF(VLOOKUP($A26,'[1]2. Child Protection'!$B$8:$BG$226,'[1]2. Child Protection'!V$1,FALSE)=#REF!,"",VLOOKUP($A26,'[1]2. Child Protection'!$B$8:$BG$226,'[1]2. Child Protection'!V$1,FALSE)-#REF!)</f>
        <v>#REF!</v>
      </c>
      <c r="M26" s="74" t="e">
        <f>IF(VLOOKUP($A26,'[1]2. Child Protection'!$B$8:$BG$226,'[1]2. Child Protection'!W$1,FALSE)=#REF!,"",VLOOKUP($A26,'[1]2. Child Protection'!$B$8:$BG$226,'[1]2. Child Protection'!W$1,FALSE))</f>
        <v>#REF!</v>
      </c>
      <c r="N26" s="74">
        <f>IF(VLOOKUP($A26,'[1]2. Child Protection'!$B$8:$BG$226,'[1]2. Child Protection'!X$1,FALSE)=E26,"",VLOOKUP($A26,'[1]2. Child Protection'!$B$8:$BG$226,'[1]2. Child Protection'!X$1,FALSE)-E26)</f>
        <v>-1936</v>
      </c>
      <c r="O26" s="74" t="e">
        <f>IF(VLOOKUP($A26,'[1]2. Child Protection'!$B$8:$BG$226,'[1]2. Child Protection'!Y$1,FALSE)=#REF!,"",VLOOKUP($A26,'[1]2. Child Protection'!$B$8:$BG$226,'[1]2. Child Protection'!Y$1,FALSE))</f>
        <v>#REF!</v>
      </c>
      <c r="P26" s="74" t="e">
        <f>IF(VLOOKUP($A26,'[1]2. Child Protection'!$B$8:$BG$226,'[1]2. Child Protection'!Z$1,FALSE)=F26,"",VLOOKUP($A26,'[1]2. Child Protection'!$B$8:$BG$226,'[1]2. Child Protection'!Z$1,FALSE)-F26)</f>
        <v>#VALUE!</v>
      </c>
      <c r="Q26" s="74" t="str">
        <f>IF(VLOOKUP($A26,'[1]2. Child Protection'!$B$8:$BG$226,'[1]2. Child Protection'!AA$1,FALSE)=G26,"",VLOOKUP($A26,'[1]2. Child Protection'!$B$8:$BG$226,'[1]2. Child Protection'!AA$1,FALSE))</f>
        <v>x</v>
      </c>
      <c r="R26" s="61" t="str">
        <f>IF(VLOOKUP($A26,'[1]2. Child Protection'!$B$8:$BG$226,'[1]2. Child Protection'!AB$1,FALSE)=H26,"",VLOOKUP($A26,'[1]2. Child Protection'!$B$8:$BG$226,'[1]2. Child Protection'!AB$1,FALSE))</f>
        <v>DHS 2010</v>
      </c>
      <c r="S26" s="61" t="s">
        <v>357</v>
      </c>
      <c r="T26" s="103">
        <v>1249.1648928732345</v>
      </c>
      <c r="U26" s="61">
        <v>2011</v>
      </c>
      <c r="V26" s="61" t="s">
        <v>545</v>
      </c>
      <c r="X26" s="61" t="s">
        <v>565</v>
      </c>
      <c r="Y26" s="61" t="b">
        <f t="shared" si="0"/>
        <v>1</v>
      </c>
      <c r="Z26" s="103">
        <f t="shared" si="1"/>
        <v>1249.1648928732345</v>
      </c>
      <c r="AA26" s="74">
        <f t="shared" si="2"/>
        <v>2011</v>
      </c>
      <c r="AB26" s="74" t="str">
        <f t="shared" si="3"/>
        <v>Y0T17</v>
      </c>
      <c r="AC26" s="74">
        <f t="shared" si="4"/>
        <v>0</v>
      </c>
      <c r="AD26" s="74" t="str">
        <f t="shared" si="5"/>
        <v>Child Protection Mapping and Assessment Report</v>
      </c>
      <c r="AE26" s="61" t="b">
        <f t="shared" si="6"/>
        <v>1</v>
      </c>
      <c r="AF26" s="61" t="b">
        <f t="shared" si="7"/>
        <v>1</v>
      </c>
      <c r="AG26" s="61" t="b">
        <f t="shared" si="8"/>
        <v>1</v>
      </c>
      <c r="AH26" s="61" t="b">
        <f t="shared" si="9"/>
        <v>1</v>
      </c>
      <c r="AI26" s="61" t="s">
        <v>359</v>
      </c>
      <c r="AJ26" s="61">
        <v>135.69999999999999</v>
      </c>
      <c r="AK26" s="103">
        <f t="shared" si="10"/>
        <v>135.71060064182717</v>
      </c>
      <c r="AL26" s="103">
        <f t="shared" si="11"/>
        <v>1.0600641827181789E-2</v>
      </c>
    </row>
    <row r="27" spans="1:38" x14ac:dyDescent="0.25">
      <c r="A27" s="61" t="s">
        <v>37</v>
      </c>
      <c r="B27" s="61" t="s">
        <v>351</v>
      </c>
      <c r="C27" s="74">
        <v>25.910925574068671</v>
      </c>
      <c r="D27" s="61" t="s">
        <v>12</v>
      </c>
      <c r="E27" s="69">
        <v>2019</v>
      </c>
      <c r="F27" s="71" t="s">
        <v>545</v>
      </c>
      <c r="G27" s="72"/>
      <c r="H27" s="73" t="s">
        <v>557</v>
      </c>
      <c r="J27" s="61">
        <f>IF(VLOOKUP($A27,'[1]2. Child Protection'!$B$8:$BG$226,'[1]2. Child Protection'!T$1,FALSE)=C27,"",VLOOKUP($A27,'[1]2. Child Protection'!$B$8:$BG$226,'[1]2. Child Protection'!T$1,FALSE)-C27)</f>
        <v>14.089074425931329</v>
      </c>
      <c r="K27" s="61" t="str">
        <f>IF(VLOOKUP($A27,'[1]2. Child Protection'!$B$8:$BG$226,'[1]2. Child Protection'!U$1,FALSE)=D27,"",VLOOKUP($A27,'[1]2. Child Protection'!$B$8:$BG$226,'[1]2. Child Protection'!U$1,FALSE))</f>
        <v/>
      </c>
      <c r="L27" s="74" t="e">
        <f>IF(VLOOKUP($A27,'[1]2. Child Protection'!$B$8:$BG$226,'[1]2. Child Protection'!V$1,FALSE)=#REF!,"",VLOOKUP($A27,'[1]2. Child Protection'!$B$8:$BG$226,'[1]2. Child Protection'!V$1,FALSE)-#REF!)</f>
        <v>#REF!</v>
      </c>
      <c r="M27" s="74" t="e">
        <f>IF(VLOOKUP($A27,'[1]2. Child Protection'!$B$8:$BG$226,'[1]2. Child Protection'!W$1,FALSE)=#REF!,"",VLOOKUP($A27,'[1]2. Child Protection'!$B$8:$BG$226,'[1]2. Child Protection'!W$1,FALSE))</f>
        <v>#REF!</v>
      </c>
      <c r="N27" s="74">
        <f>IF(VLOOKUP($A27,'[1]2. Child Protection'!$B$8:$BG$226,'[1]2. Child Protection'!X$1,FALSE)=E27,"",VLOOKUP($A27,'[1]2. Child Protection'!$B$8:$BG$226,'[1]2. Child Protection'!X$1,FALSE)-E27)</f>
        <v>-1963</v>
      </c>
      <c r="O27" s="74" t="e">
        <f>IF(VLOOKUP($A27,'[1]2. Child Protection'!$B$8:$BG$226,'[1]2. Child Protection'!Y$1,FALSE)=#REF!,"",VLOOKUP($A27,'[1]2. Child Protection'!$B$8:$BG$226,'[1]2. Child Protection'!Y$1,FALSE))</f>
        <v>#REF!</v>
      </c>
      <c r="P27" s="74" t="e">
        <f>IF(VLOOKUP($A27,'[1]2. Child Protection'!$B$8:$BG$226,'[1]2. Child Protection'!Z$1,FALSE)=F27,"",VLOOKUP($A27,'[1]2. Child Protection'!$B$8:$BG$226,'[1]2. Child Protection'!Z$1,FALSE)-F27)</f>
        <v>#VALUE!</v>
      </c>
      <c r="Q27" s="74" t="str">
        <f>IF(VLOOKUP($A27,'[1]2. Child Protection'!$B$8:$BG$226,'[1]2. Child Protection'!AA$1,FALSE)=G27,"",VLOOKUP($A27,'[1]2. Child Protection'!$B$8:$BG$226,'[1]2. Child Protection'!AA$1,FALSE))</f>
        <v/>
      </c>
      <c r="R27" s="61" t="str">
        <f>IF(VLOOKUP($A27,'[1]2. Child Protection'!$B$8:$BG$226,'[1]2. Child Protection'!AB$1,FALSE)=H27,"",VLOOKUP($A27,'[1]2. Child Protection'!$B$8:$BG$226,'[1]2. Child Protection'!AB$1,FALSE))</f>
        <v>MICS 2019</v>
      </c>
      <c r="S27" s="61" t="s">
        <v>358</v>
      </c>
      <c r="T27" s="103">
        <v>134.8239476584846</v>
      </c>
      <c r="U27" s="61">
        <v>2019</v>
      </c>
      <c r="V27" s="61" t="s">
        <v>545</v>
      </c>
      <c r="X27" s="61" t="s">
        <v>566</v>
      </c>
      <c r="Y27" s="61" t="b">
        <f t="shared" si="0"/>
        <v>1</v>
      </c>
      <c r="Z27" s="103">
        <f t="shared" si="1"/>
        <v>134.8239476584846</v>
      </c>
      <c r="AA27" s="74">
        <f t="shared" si="2"/>
        <v>2019</v>
      </c>
      <c r="AB27" s="74" t="str">
        <f t="shared" si="3"/>
        <v>Y0T17</v>
      </c>
      <c r="AC27" s="74">
        <f t="shared" si="4"/>
        <v>0</v>
      </c>
      <c r="AD27" s="74" t="str">
        <f t="shared" si="5"/>
        <v>Ministerio de Justicia y Transparencia Institucional</v>
      </c>
      <c r="AE27" s="61" t="b">
        <f t="shared" si="6"/>
        <v>1</v>
      </c>
      <c r="AF27" s="61" t="b">
        <f t="shared" si="7"/>
        <v>1</v>
      </c>
      <c r="AG27" s="61" t="b">
        <f t="shared" si="8"/>
        <v>1</v>
      </c>
      <c r="AH27" s="61" t="b">
        <f t="shared" si="9"/>
        <v>1</v>
      </c>
      <c r="AI27" s="61" t="s">
        <v>360</v>
      </c>
      <c r="AJ27" s="61">
        <v>214.3</v>
      </c>
      <c r="AK27" s="103">
        <f t="shared" si="10"/>
        <v>214.30805944531608</v>
      </c>
      <c r="AL27" s="103">
        <f t="shared" si="11"/>
        <v>8.0594453160642843E-3</v>
      </c>
    </row>
    <row r="28" spans="1:38" x14ac:dyDescent="0.25">
      <c r="A28" s="61" t="s">
        <v>59</v>
      </c>
      <c r="B28" s="61" t="s">
        <v>364</v>
      </c>
      <c r="C28" s="96">
        <v>192.46815100562347</v>
      </c>
      <c r="D28" s="61" t="s">
        <v>12</v>
      </c>
      <c r="E28" s="69">
        <v>2020</v>
      </c>
      <c r="F28" s="71" t="s">
        <v>545</v>
      </c>
      <c r="G28" s="72"/>
      <c r="H28" s="73" t="s">
        <v>571</v>
      </c>
      <c r="J28" s="61" t="e">
        <f>IF(VLOOKUP($A28,'[1]2. Child Protection'!$B$8:$BG$226,'[1]2. Child Protection'!T$1,FALSE)=C28,"",VLOOKUP($A28,'[1]2. Child Protection'!$B$8:$BG$226,'[1]2. Child Protection'!T$1,FALSE)-C28)</f>
        <v>#VALUE!</v>
      </c>
      <c r="K28" s="61" t="str">
        <f>IF(VLOOKUP($A28,'[1]2. Child Protection'!$B$8:$BG$226,'[1]2. Child Protection'!U$1,FALSE)=D28,"",VLOOKUP($A28,'[1]2. Child Protection'!$B$8:$BG$226,'[1]2. Child Protection'!U$1,FALSE))</f>
        <v/>
      </c>
      <c r="L28" s="74" t="e">
        <f>IF(VLOOKUP($A28,'[1]2. Child Protection'!$B$8:$BG$226,'[1]2. Child Protection'!V$1,FALSE)=#REF!,"",VLOOKUP($A28,'[1]2. Child Protection'!$B$8:$BG$226,'[1]2. Child Protection'!V$1,FALSE)-#REF!)</f>
        <v>#REF!</v>
      </c>
      <c r="M28" s="74" t="e">
        <f>IF(VLOOKUP($A28,'[1]2. Child Protection'!$B$8:$BG$226,'[1]2. Child Protection'!W$1,FALSE)=#REF!,"",VLOOKUP($A28,'[1]2. Child Protection'!$B$8:$BG$226,'[1]2. Child Protection'!W$1,FALSE))</f>
        <v>#REF!</v>
      </c>
      <c r="N28" s="74">
        <f>IF(VLOOKUP($A28,'[1]2. Child Protection'!$B$8:$BG$226,'[1]2. Child Protection'!X$1,FALSE)=E28,"",VLOOKUP($A28,'[1]2. Child Protection'!$B$8:$BG$226,'[1]2. Child Protection'!X$1,FALSE)-E28)</f>
        <v>-1920</v>
      </c>
      <c r="O28" s="74" t="e">
        <f>IF(VLOOKUP($A28,'[1]2. Child Protection'!$B$8:$BG$226,'[1]2. Child Protection'!Y$1,FALSE)=#REF!,"",VLOOKUP($A28,'[1]2. Child Protection'!$B$8:$BG$226,'[1]2. Child Protection'!Y$1,FALSE))</f>
        <v>#REF!</v>
      </c>
      <c r="P28" s="74" t="e">
        <f>IF(VLOOKUP($A28,'[1]2. Child Protection'!$B$8:$BG$226,'[1]2. Child Protection'!Z$1,FALSE)=F28,"",VLOOKUP($A28,'[1]2. Child Protection'!$B$8:$BG$226,'[1]2. Child Protection'!Z$1,FALSE)-F28)</f>
        <v>#VALUE!</v>
      </c>
      <c r="Q28" s="74" t="str">
        <f>IF(VLOOKUP($A28,'[1]2. Child Protection'!$B$8:$BG$226,'[1]2. Child Protection'!AA$1,FALSE)=G28,"",VLOOKUP($A28,'[1]2. Child Protection'!$B$8:$BG$226,'[1]2. Child Protection'!AA$1,FALSE))</f>
        <v>v</v>
      </c>
      <c r="R28" s="61" t="str">
        <f>IF(VLOOKUP($A28,'[1]2. Child Protection'!$B$8:$BG$226,'[1]2. Child Protection'!AB$1,FALSE)=H28,"",VLOOKUP($A28,'[1]2. Child Protection'!$B$8:$BG$226,'[1]2. Child Protection'!AB$1,FALSE))</f>
        <v>UNSD Population and Vital Statistics Report, January 2021, latest update on 4 Jan 2022</v>
      </c>
      <c r="S28" s="61" t="s">
        <v>359</v>
      </c>
      <c r="T28" s="103">
        <v>135.71060064182717</v>
      </c>
      <c r="U28" s="61">
        <v>2020</v>
      </c>
      <c r="V28" s="61" t="s">
        <v>562</v>
      </c>
      <c r="W28" s="61" t="s">
        <v>563</v>
      </c>
      <c r="X28" s="61" t="s">
        <v>567</v>
      </c>
      <c r="Y28" s="61" t="b">
        <f t="shared" si="0"/>
        <v>1</v>
      </c>
      <c r="Z28" s="103">
        <f t="shared" si="1"/>
        <v>135.71060064182717</v>
      </c>
      <c r="AA28" s="74">
        <f t="shared" si="2"/>
        <v>2020</v>
      </c>
      <c r="AB28" s="74" t="str">
        <f t="shared" si="3"/>
        <v>Y0T18</v>
      </c>
      <c r="AC28" s="74" t="str">
        <f t="shared" si="4"/>
        <v>Age is 0-18 years</v>
      </c>
      <c r="AD28" s="74" t="str">
        <f t="shared" si="5"/>
        <v>Agency for Statistics, Social Welfare Report, 2015-2020</v>
      </c>
      <c r="AE28" s="61" t="b">
        <f t="shared" si="6"/>
        <v>1</v>
      </c>
      <c r="AF28" s="61" t="b">
        <f t="shared" si="7"/>
        <v>1</v>
      </c>
      <c r="AG28" s="61" t="b">
        <f t="shared" si="8"/>
        <v>1</v>
      </c>
      <c r="AH28" s="61" t="b">
        <f t="shared" si="9"/>
        <v>1</v>
      </c>
      <c r="AI28" s="61" t="s">
        <v>361</v>
      </c>
      <c r="AJ28" s="61">
        <v>62.7</v>
      </c>
      <c r="AK28" s="103">
        <f t="shared" si="10"/>
        <v>62.700751195035167</v>
      </c>
      <c r="AL28" s="103">
        <f t="shared" si="11"/>
        <v>7.5119503516418717E-4</v>
      </c>
    </row>
    <row r="29" spans="1:38" x14ac:dyDescent="0.25">
      <c r="A29" s="61" t="s">
        <v>34</v>
      </c>
      <c r="B29" s="61" t="s">
        <v>350</v>
      </c>
      <c r="C29" s="96"/>
      <c r="E29" s="69"/>
      <c r="F29" s="71"/>
      <c r="G29" s="72"/>
      <c r="H29" s="73"/>
      <c r="J29" s="61" t="e">
        <f>IF(VLOOKUP($A29,'[1]2. Child Protection'!$B$8:$BG$226,'[1]2. Child Protection'!T$1,FALSE)=C29,"",VLOOKUP($A29,'[1]2. Child Protection'!$B$8:$BG$226,'[1]2. Child Protection'!T$1,FALSE)-C29)</f>
        <v>#VALUE!</v>
      </c>
      <c r="K29" s="61" t="str">
        <f>IF(VLOOKUP($A29,'[1]2. Child Protection'!$B$8:$BG$226,'[1]2. Child Protection'!U$1,FALSE)=D29,"",VLOOKUP($A29,'[1]2. Child Protection'!$B$8:$BG$226,'[1]2. Child Protection'!U$1,FALSE))</f>
        <v/>
      </c>
      <c r="L29" s="74" t="e">
        <f>IF(VLOOKUP($A29,'[1]2. Child Protection'!$B$8:$BG$226,'[1]2. Child Protection'!V$1,FALSE)=#REF!,"",VLOOKUP($A29,'[1]2. Child Protection'!$B$8:$BG$226,'[1]2. Child Protection'!V$1,FALSE)-#REF!)</f>
        <v>#REF!</v>
      </c>
      <c r="M29" s="74" t="e">
        <f>IF(VLOOKUP($A29,'[1]2. Child Protection'!$B$8:$BG$226,'[1]2. Child Protection'!W$1,FALSE)=#REF!,"",VLOOKUP($A29,'[1]2. Child Protection'!$B$8:$BG$226,'[1]2. Child Protection'!W$1,FALSE))</f>
        <v>#REF!</v>
      </c>
      <c r="N29" s="74">
        <f>IF(VLOOKUP($A29,'[1]2. Child Protection'!$B$8:$BG$226,'[1]2. Child Protection'!X$1,FALSE)=E29,"",VLOOKUP($A29,'[1]2. Child Protection'!$B$8:$BG$226,'[1]2. Child Protection'!X$1,FALSE)-E29)</f>
        <v>100</v>
      </c>
      <c r="O29" s="74" t="e">
        <f>IF(VLOOKUP($A29,'[1]2. Child Protection'!$B$8:$BG$226,'[1]2. Child Protection'!Y$1,FALSE)=#REF!,"",VLOOKUP($A29,'[1]2. Child Protection'!$B$8:$BG$226,'[1]2. Child Protection'!Y$1,FALSE))</f>
        <v>#REF!</v>
      </c>
      <c r="P29" s="74">
        <f>IF(VLOOKUP($A29,'[1]2. Child Protection'!$B$8:$BG$226,'[1]2. Child Protection'!Z$1,FALSE)=F29,"",VLOOKUP($A29,'[1]2. Child Protection'!$B$8:$BG$226,'[1]2. Child Protection'!Z$1,FALSE)-F29)</f>
        <v>100</v>
      </c>
      <c r="Q29" s="74" t="str">
        <f>IF(VLOOKUP($A29,'[1]2. Child Protection'!$B$8:$BG$226,'[1]2. Child Protection'!AA$1,FALSE)=G29,"",VLOOKUP($A29,'[1]2. Child Protection'!$B$8:$BG$226,'[1]2. Child Protection'!AA$1,FALSE))</f>
        <v/>
      </c>
      <c r="R29" s="61" t="str">
        <f>IF(VLOOKUP($A29,'[1]2. Child Protection'!$B$8:$BG$226,'[1]2. Child Protection'!AB$1,FALSE)=H29,"",VLOOKUP($A29,'[1]2. Child Protection'!$B$8:$BG$226,'[1]2. Child Protection'!AB$1,FALSE))</f>
        <v>Information and e-Government Authority</v>
      </c>
      <c r="S29" s="61" t="s">
        <v>360</v>
      </c>
      <c r="T29" s="103">
        <v>214.30805944531608</v>
      </c>
      <c r="U29" s="61">
        <v>2012</v>
      </c>
      <c r="V29" s="61" t="s">
        <v>545</v>
      </c>
      <c r="X29" s="61" t="s">
        <v>568</v>
      </c>
      <c r="Y29" s="61" t="b">
        <f t="shared" si="0"/>
        <v>1</v>
      </c>
      <c r="Z29" s="103">
        <f t="shared" si="1"/>
        <v>214.30805944531608</v>
      </c>
      <c r="AA29" s="74">
        <f t="shared" si="2"/>
        <v>2012</v>
      </c>
      <c r="AB29" s="74" t="str">
        <f t="shared" si="3"/>
        <v>Y0T17</v>
      </c>
      <c r="AC29" s="74">
        <f t="shared" si="4"/>
        <v>0</v>
      </c>
      <c r="AD29" s="74" t="str">
        <f t="shared" si="5"/>
        <v>Ministry of Local Government</v>
      </c>
      <c r="AE29" s="61" t="b">
        <f t="shared" si="6"/>
        <v>1</v>
      </c>
      <c r="AF29" s="61" t="b">
        <f t="shared" si="7"/>
        <v>1</v>
      </c>
      <c r="AG29" s="61" t="b">
        <f t="shared" si="8"/>
        <v>1</v>
      </c>
      <c r="AH29" s="61" t="b">
        <f t="shared" si="9"/>
        <v>1</v>
      </c>
      <c r="AI29" s="61" t="s">
        <v>362</v>
      </c>
      <c r="AJ29" s="61">
        <v>11.6</v>
      </c>
      <c r="AK29" s="103">
        <f t="shared" si="10"/>
        <v>11.566961026032075</v>
      </c>
      <c r="AL29" s="103">
        <f t="shared" si="11"/>
        <v>-3.3038973967924434E-2</v>
      </c>
    </row>
    <row r="30" spans="1:38" x14ac:dyDescent="0.25">
      <c r="A30" s="61" t="s">
        <v>39</v>
      </c>
      <c r="B30" s="61" t="s">
        <v>349</v>
      </c>
      <c r="C30" s="96" t="s">
        <v>12</v>
      </c>
      <c r="D30" s="61" t="s">
        <v>12</v>
      </c>
      <c r="E30" s="69" t="s">
        <v>12</v>
      </c>
      <c r="F30" s="71" t="s">
        <v>12</v>
      </c>
      <c r="G30" s="72" t="s">
        <v>12</v>
      </c>
      <c r="H30" s="73" t="s">
        <v>12</v>
      </c>
      <c r="J30" s="61" t="e">
        <f>IF(VLOOKUP($A30,'[1]2. Child Protection'!$B$8:$BG$226,'[1]2. Child Protection'!T$1,FALSE)=C30,"",VLOOKUP($A30,'[1]2. Child Protection'!$B$8:$BG$226,'[1]2. Child Protection'!T$1,FALSE)-C30)</f>
        <v>#VALUE!</v>
      </c>
      <c r="K30" s="61" t="str">
        <f>IF(VLOOKUP($A30,'[1]2. Child Protection'!$B$8:$BG$226,'[1]2. Child Protection'!U$1,FALSE)=D30,"",VLOOKUP($A30,'[1]2. Child Protection'!$B$8:$BG$226,'[1]2. Child Protection'!U$1,FALSE))</f>
        <v/>
      </c>
      <c r="L30" s="74" t="e">
        <f>IF(VLOOKUP($A30,'[1]2. Child Protection'!$B$8:$BG$226,'[1]2. Child Protection'!V$1,FALSE)=#REF!,"",VLOOKUP($A30,'[1]2. Child Protection'!$B$8:$BG$226,'[1]2. Child Protection'!V$1,FALSE)-#REF!)</f>
        <v>#REF!</v>
      </c>
      <c r="M30" s="74" t="e">
        <f>IF(VLOOKUP($A30,'[1]2. Child Protection'!$B$8:$BG$226,'[1]2. Child Protection'!W$1,FALSE)=#REF!,"",VLOOKUP($A30,'[1]2. Child Protection'!$B$8:$BG$226,'[1]2. Child Protection'!W$1,FALSE))</f>
        <v>#REF!</v>
      </c>
      <c r="N30" s="74" t="e">
        <f>IF(VLOOKUP($A30,'[1]2. Child Protection'!$B$8:$BG$226,'[1]2. Child Protection'!X$1,FALSE)=E30,"",VLOOKUP($A30,'[1]2. Child Protection'!$B$8:$BG$226,'[1]2. Child Protection'!X$1,FALSE)-E30)</f>
        <v>#VALUE!</v>
      </c>
      <c r="O30" s="74" t="e">
        <f>IF(VLOOKUP($A30,'[1]2. Child Protection'!$B$8:$BG$226,'[1]2. Child Protection'!Y$1,FALSE)=#REF!,"",VLOOKUP($A30,'[1]2. Child Protection'!$B$8:$BG$226,'[1]2. Child Protection'!Y$1,FALSE))</f>
        <v>#REF!</v>
      </c>
      <c r="P30" s="74" t="e">
        <f>IF(VLOOKUP($A30,'[1]2. Child Protection'!$B$8:$BG$226,'[1]2. Child Protection'!Z$1,FALSE)=F30,"",VLOOKUP($A30,'[1]2. Child Protection'!$B$8:$BG$226,'[1]2. Child Protection'!Z$1,FALSE)-F30)</f>
        <v>#VALUE!</v>
      </c>
      <c r="Q30" s="74" t="str">
        <f>IF(VLOOKUP($A30,'[1]2. Child Protection'!$B$8:$BG$226,'[1]2. Child Protection'!AA$1,FALSE)=G30,"",VLOOKUP($A30,'[1]2. Child Protection'!$B$8:$BG$226,'[1]2. Child Protection'!AA$1,FALSE))</f>
        <v/>
      </c>
      <c r="R30" s="61" t="str">
        <f>IF(VLOOKUP($A30,'[1]2. Child Protection'!$B$8:$BG$226,'[1]2. Child Protection'!AB$1,FALSE)=H30,"",VLOOKUP($A30,'[1]2. Child Protection'!$B$8:$BG$226,'[1]2. Child Protection'!AB$1,FALSE))</f>
        <v/>
      </c>
      <c r="S30" s="61" t="s">
        <v>361</v>
      </c>
      <c r="T30" s="103">
        <v>62.700751195035167</v>
      </c>
      <c r="U30" s="61">
        <v>2010</v>
      </c>
      <c r="V30" s="61" t="s">
        <v>545</v>
      </c>
      <c r="X30" s="61" t="s">
        <v>569</v>
      </c>
      <c r="Y30" s="61" t="b">
        <f t="shared" si="0"/>
        <v>1</v>
      </c>
      <c r="Z30" s="103">
        <f t="shared" si="1"/>
        <v>62.700751195035167</v>
      </c>
      <c r="AA30" s="74">
        <f t="shared" si="2"/>
        <v>2010</v>
      </c>
      <c r="AB30" s="74" t="str">
        <f t="shared" si="3"/>
        <v>Y0T17</v>
      </c>
      <c r="AC30" s="74">
        <f t="shared" si="4"/>
        <v>0</v>
      </c>
      <c r="AD30" s="74" t="str">
        <f t="shared" si="5"/>
        <v>MDS/FIOCRUZ</v>
      </c>
      <c r="AE30" s="61" t="b">
        <f t="shared" si="6"/>
        <v>1</v>
      </c>
      <c r="AF30" s="61" t="b">
        <f t="shared" si="7"/>
        <v>1</v>
      </c>
      <c r="AG30" s="61" t="b">
        <f t="shared" si="8"/>
        <v>1</v>
      </c>
      <c r="AH30" s="61" t="b">
        <f t="shared" si="9"/>
        <v>1</v>
      </c>
      <c r="AI30" s="61" t="s">
        <v>364</v>
      </c>
      <c r="AJ30" s="61">
        <v>192.5</v>
      </c>
      <c r="AK30" s="103">
        <f t="shared" si="10"/>
        <v>192.46815100562347</v>
      </c>
      <c r="AL30" s="103">
        <f t="shared" si="11"/>
        <v>-3.1848994376531437E-2</v>
      </c>
    </row>
    <row r="31" spans="1:38" x14ac:dyDescent="0.25">
      <c r="A31" s="61" t="s">
        <v>53</v>
      </c>
      <c r="B31" s="61" t="s">
        <v>359</v>
      </c>
      <c r="C31" s="74">
        <v>135.71060064182717</v>
      </c>
      <c r="D31" s="61" t="s">
        <v>28</v>
      </c>
      <c r="E31" s="69">
        <v>2020</v>
      </c>
      <c r="F31" s="71" t="s">
        <v>562</v>
      </c>
      <c r="G31" s="72" t="s">
        <v>563</v>
      </c>
      <c r="H31" s="73" t="s">
        <v>567</v>
      </c>
      <c r="J31" s="61">
        <f>IF(VLOOKUP($A31,'[1]2. Child Protection'!$B$8:$BG$226,'[1]2. Child Protection'!T$1,FALSE)=C31,"",VLOOKUP($A31,'[1]2. Child Protection'!$B$8:$BG$226,'[1]2. Child Protection'!T$1,FALSE)-C31)</f>
        <v>-37.610600641827176</v>
      </c>
      <c r="K31" s="61" t="str">
        <f>IF(VLOOKUP($A31,'[1]2. Child Protection'!$B$8:$BG$226,'[1]2. Child Protection'!U$1,FALSE)=D31,"",VLOOKUP($A31,'[1]2. Child Protection'!$B$8:$BG$226,'[1]2. Child Protection'!U$1,FALSE))</f>
        <v>x</v>
      </c>
      <c r="L31" s="74" t="e">
        <f>IF(VLOOKUP($A31,'[1]2. Child Protection'!$B$8:$BG$226,'[1]2. Child Protection'!V$1,FALSE)=#REF!,"",VLOOKUP($A31,'[1]2. Child Protection'!$B$8:$BG$226,'[1]2. Child Protection'!V$1,FALSE)-#REF!)</f>
        <v>#REF!</v>
      </c>
      <c r="M31" s="74" t="e">
        <f>IF(VLOOKUP($A31,'[1]2. Child Protection'!$B$8:$BG$226,'[1]2. Child Protection'!W$1,FALSE)=#REF!,"",VLOOKUP($A31,'[1]2. Child Protection'!$B$8:$BG$226,'[1]2. Child Protection'!W$1,FALSE))</f>
        <v>#REF!</v>
      </c>
      <c r="N31" s="74">
        <f>IF(VLOOKUP($A31,'[1]2. Child Protection'!$B$8:$BG$226,'[1]2. Child Protection'!X$1,FALSE)=E31,"",VLOOKUP($A31,'[1]2. Child Protection'!$B$8:$BG$226,'[1]2. Child Protection'!X$1,FALSE)-E31)</f>
        <v>-1920.3</v>
      </c>
      <c r="O31" s="74" t="e">
        <f>IF(VLOOKUP($A31,'[1]2. Child Protection'!$B$8:$BG$226,'[1]2. Child Protection'!Y$1,FALSE)=#REF!,"",VLOOKUP($A31,'[1]2. Child Protection'!$B$8:$BG$226,'[1]2. Child Protection'!Y$1,FALSE))</f>
        <v>#REF!</v>
      </c>
      <c r="P31" s="74" t="e">
        <f>IF(VLOOKUP($A31,'[1]2. Child Protection'!$B$8:$BG$226,'[1]2. Child Protection'!Z$1,FALSE)=F31,"",VLOOKUP($A31,'[1]2. Child Protection'!$B$8:$BG$226,'[1]2. Child Protection'!Z$1,FALSE)-F31)</f>
        <v>#VALUE!</v>
      </c>
      <c r="Q31" s="74" t="str">
        <f>IF(VLOOKUP($A31,'[1]2. Child Protection'!$B$8:$BG$226,'[1]2. Child Protection'!AA$1,FALSE)=G31,"",VLOOKUP($A31,'[1]2. Child Protection'!$B$8:$BG$226,'[1]2. Child Protection'!AA$1,FALSE))</f>
        <v>x</v>
      </c>
      <c r="R31" s="61" t="str">
        <f>IF(VLOOKUP($A31,'[1]2. Child Protection'!$B$8:$BG$226,'[1]2. Child Protection'!AB$1,FALSE)=H31,"",VLOOKUP($A31,'[1]2. Child Protection'!$B$8:$BG$226,'[1]2. Child Protection'!AB$1,FALSE))</f>
        <v>MICS 2006</v>
      </c>
      <c r="S31" s="61" t="s">
        <v>362</v>
      </c>
      <c r="T31" s="103">
        <v>11.566961026032075</v>
      </c>
      <c r="U31" s="61">
        <v>2021</v>
      </c>
      <c r="V31" s="61" t="s">
        <v>558</v>
      </c>
      <c r="W31" s="61" t="s">
        <v>559</v>
      </c>
      <c r="X31" s="61" t="s">
        <v>570</v>
      </c>
      <c r="Y31" s="61" t="b">
        <f t="shared" si="0"/>
        <v>1</v>
      </c>
      <c r="Z31" s="103">
        <f t="shared" si="1"/>
        <v>11.566961026032075</v>
      </c>
      <c r="AA31" s="74">
        <f t="shared" si="2"/>
        <v>2021</v>
      </c>
      <c r="AB31" s="74" t="str">
        <f t="shared" si="3"/>
        <v>Y0T16</v>
      </c>
      <c r="AC31" s="74" t="str">
        <f t="shared" si="4"/>
        <v>Age is 0-16 years</v>
      </c>
      <c r="AD31" s="74" t="str">
        <f t="shared" si="5"/>
        <v>Ministry of Health and Social Development</v>
      </c>
      <c r="AE31" s="61" t="b">
        <f t="shared" si="6"/>
        <v>1</v>
      </c>
      <c r="AF31" s="61" t="b">
        <f t="shared" si="7"/>
        <v>1</v>
      </c>
      <c r="AG31" s="61" t="b">
        <f t="shared" si="8"/>
        <v>1</v>
      </c>
      <c r="AH31" s="61" t="b">
        <f t="shared" si="9"/>
        <v>1</v>
      </c>
      <c r="AI31" s="61" t="s">
        <v>365</v>
      </c>
      <c r="AJ31" s="61">
        <v>33.1</v>
      </c>
      <c r="AK31" s="103">
        <f t="shared" si="10"/>
        <v>33.083773699423354</v>
      </c>
      <c r="AL31" s="103">
        <f t="shared" si="11"/>
        <v>-1.6226300576647645E-2</v>
      </c>
    </row>
    <row r="32" spans="1:38" x14ac:dyDescent="0.25">
      <c r="A32" s="61" t="s">
        <v>42</v>
      </c>
      <c r="B32" s="61" t="s">
        <v>353</v>
      </c>
      <c r="C32" s="96">
        <v>309.26701980918102</v>
      </c>
      <c r="D32" s="61" t="s">
        <v>12</v>
      </c>
      <c r="E32" s="69">
        <v>2020</v>
      </c>
      <c r="F32" s="71" t="s">
        <v>545</v>
      </c>
      <c r="G32" s="72"/>
      <c r="H32" s="73" t="s">
        <v>561</v>
      </c>
      <c r="J32" s="61" t="e">
        <f>IF(VLOOKUP($A32,'[1]2. Child Protection'!$B$8:$BG$226,'[1]2. Child Protection'!T$1,FALSE)=C32,"",VLOOKUP($A32,'[1]2. Child Protection'!$B$8:$BG$226,'[1]2. Child Protection'!T$1,FALSE)-C32)</f>
        <v>#VALUE!</v>
      </c>
      <c r="K32" s="61" t="str">
        <f>IF(VLOOKUP($A32,'[1]2. Child Protection'!$B$8:$BG$226,'[1]2. Child Protection'!U$1,FALSE)=D32,"",VLOOKUP($A32,'[1]2. Child Protection'!$B$8:$BG$226,'[1]2. Child Protection'!U$1,FALSE))</f>
        <v/>
      </c>
      <c r="L32" s="74" t="e">
        <f>IF(VLOOKUP($A32,'[1]2. Child Protection'!$B$8:$BG$226,'[1]2. Child Protection'!V$1,FALSE)=#REF!,"",VLOOKUP($A32,'[1]2. Child Protection'!$B$8:$BG$226,'[1]2. Child Protection'!V$1,FALSE)-#REF!)</f>
        <v>#REF!</v>
      </c>
      <c r="M32" s="74" t="e">
        <f>IF(VLOOKUP($A32,'[1]2. Child Protection'!$B$8:$BG$226,'[1]2. Child Protection'!W$1,FALSE)=#REF!,"",VLOOKUP($A32,'[1]2. Child Protection'!$B$8:$BG$226,'[1]2. Child Protection'!W$1,FALSE))</f>
        <v>#REF!</v>
      </c>
      <c r="N32" s="74">
        <f>IF(VLOOKUP($A32,'[1]2. Child Protection'!$B$8:$BG$226,'[1]2. Child Protection'!X$1,FALSE)=E32,"",VLOOKUP($A32,'[1]2. Child Protection'!$B$8:$BG$226,'[1]2. Child Protection'!X$1,FALSE)-E32)</f>
        <v>-1920</v>
      </c>
      <c r="O32" s="74" t="e">
        <f>IF(VLOOKUP($A32,'[1]2. Child Protection'!$B$8:$BG$226,'[1]2. Child Protection'!Y$1,FALSE)=#REF!,"",VLOOKUP($A32,'[1]2. Child Protection'!$B$8:$BG$226,'[1]2. Child Protection'!Y$1,FALSE))</f>
        <v>#REF!</v>
      </c>
      <c r="P32" s="74" t="e">
        <f>IF(VLOOKUP($A32,'[1]2. Child Protection'!$B$8:$BG$226,'[1]2. Child Protection'!Z$1,FALSE)=F32,"",VLOOKUP($A32,'[1]2. Child Protection'!$B$8:$BG$226,'[1]2. Child Protection'!Z$1,FALSE)-F32)</f>
        <v>#VALUE!</v>
      </c>
      <c r="Q32" s="74" t="str">
        <f>IF(VLOOKUP($A32,'[1]2. Child Protection'!$B$8:$BG$226,'[1]2. Child Protection'!AA$1,FALSE)=G32,"",VLOOKUP($A32,'[1]2. Child Protection'!$B$8:$BG$226,'[1]2. Child Protection'!AA$1,FALSE))</f>
        <v>y</v>
      </c>
      <c r="R32" s="61" t="str">
        <f>IF(VLOOKUP($A32,'[1]2. Child Protection'!$B$8:$BG$226,'[1]2. Child Protection'!AB$1,FALSE)=H32,"",VLOOKUP($A32,'[1]2. Child Protection'!$B$8:$BG$226,'[1]2. Child Protection'!AB$1,FALSE))</f>
        <v>Vital registration data 2019</v>
      </c>
      <c r="S32" s="61" t="s">
        <v>364</v>
      </c>
      <c r="T32" s="103">
        <v>192.46815100562347</v>
      </c>
      <c r="U32" s="61">
        <v>2020</v>
      </c>
      <c r="V32" s="61" t="s">
        <v>545</v>
      </c>
      <c r="X32" s="61" t="s">
        <v>571</v>
      </c>
      <c r="Y32" s="61" t="b">
        <f t="shared" si="0"/>
        <v>1</v>
      </c>
      <c r="Z32" s="103">
        <f t="shared" si="1"/>
        <v>192.46815100562347</v>
      </c>
      <c r="AA32" s="74">
        <f t="shared" si="2"/>
        <v>2020</v>
      </c>
      <c r="AB32" s="74" t="str">
        <f t="shared" si="3"/>
        <v>Y0T17</v>
      </c>
      <c r="AC32" s="74">
        <f t="shared" si="4"/>
        <v>0</v>
      </c>
      <c r="AD32" s="74" t="str">
        <f t="shared" si="5"/>
        <v>Agency for Social Assistance, Ministry of Health and NSI</v>
      </c>
      <c r="AE32" s="61" t="b">
        <f t="shared" si="6"/>
        <v>1</v>
      </c>
      <c r="AF32" s="61" t="b">
        <f t="shared" si="7"/>
        <v>1</v>
      </c>
      <c r="AG32" s="61" t="b">
        <f t="shared" si="8"/>
        <v>1</v>
      </c>
      <c r="AH32" s="61" t="b">
        <f t="shared" si="9"/>
        <v>1</v>
      </c>
      <c r="AI32" s="61" t="s">
        <v>366</v>
      </c>
      <c r="AJ32" s="61">
        <v>118.1</v>
      </c>
      <c r="AK32" s="103">
        <f t="shared" si="10"/>
        <v>118.09264967387601</v>
      </c>
      <c r="AL32" s="103">
        <f t="shared" si="11"/>
        <v>-7.3503261239835638E-3</v>
      </c>
    </row>
    <row r="33" spans="1:38" x14ac:dyDescent="0.25">
      <c r="A33" s="61" t="s">
        <v>45</v>
      </c>
      <c r="B33" s="61" t="s">
        <v>355</v>
      </c>
      <c r="C33" s="74">
        <v>86.487259211607849</v>
      </c>
      <c r="D33" s="61" t="s">
        <v>28</v>
      </c>
      <c r="E33" s="69">
        <v>2020</v>
      </c>
      <c r="F33" s="71" t="s">
        <v>562</v>
      </c>
      <c r="G33" s="72" t="s">
        <v>563</v>
      </c>
      <c r="H33" s="73" t="s">
        <v>564</v>
      </c>
      <c r="J33" s="61">
        <f>IF(VLOOKUP($A33,'[1]2. Child Protection'!$B$8:$BG$226,'[1]2. Child Protection'!T$1,FALSE)=C33,"",VLOOKUP($A33,'[1]2. Child Protection'!$B$8:$BG$226,'[1]2. Child Protection'!T$1,FALSE)-C33)</f>
        <v>3.5127407883921506</v>
      </c>
      <c r="K33" s="61">
        <f>IF(VLOOKUP($A33,'[1]2. Child Protection'!$B$8:$BG$226,'[1]2. Child Protection'!U$1,FALSE)=D33,"",VLOOKUP($A33,'[1]2. Child Protection'!$B$8:$BG$226,'[1]2. Child Protection'!U$1,FALSE))</f>
        <v>0</v>
      </c>
      <c r="L33" s="74" t="e">
        <f>IF(VLOOKUP($A33,'[1]2. Child Protection'!$B$8:$BG$226,'[1]2. Child Protection'!V$1,FALSE)=#REF!,"",VLOOKUP($A33,'[1]2. Child Protection'!$B$8:$BG$226,'[1]2. Child Protection'!V$1,FALSE)-#REF!)</f>
        <v>#REF!</v>
      </c>
      <c r="M33" s="74" t="e">
        <f>IF(VLOOKUP($A33,'[1]2. Child Protection'!$B$8:$BG$226,'[1]2. Child Protection'!W$1,FALSE)=#REF!,"",VLOOKUP($A33,'[1]2. Child Protection'!$B$8:$BG$226,'[1]2. Child Protection'!W$1,FALSE))</f>
        <v>#REF!</v>
      </c>
      <c r="N33" s="74">
        <f>IF(VLOOKUP($A33,'[1]2. Child Protection'!$B$8:$BG$226,'[1]2. Child Protection'!X$1,FALSE)=E33,"",VLOOKUP($A33,'[1]2. Child Protection'!$B$8:$BG$226,'[1]2. Child Protection'!X$1,FALSE)-E33)</f>
        <v>-1924.7</v>
      </c>
      <c r="O33" s="74" t="e">
        <f>IF(VLOOKUP($A33,'[1]2. Child Protection'!$B$8:$BG$226,'[1]2. Child Protection'!Y$1,FALSE)=#REF!,"",VLOOKUP($A33,'[1]2. Child Protection'!$B$8:$BG$226,'[1]2. Child Protection'!Y$1,FALSE))</f>
        <v>#REF!</v>
      </c>
      <c r="P33" s="74" t="e">
        <f>IF(VLOOKUP($A33,'[1]2. Child Protection'!$B$8:$BG$226,'[1]2. Child Protection'!Z$1,FALSE)=F33,"",VLOOKUP($A33,'[1]2. Child Protection'!$B$8:$BG$226,'[1]2. Child Protection'!Z$1,FALSE)-F33)</f>
        <v>#VALUE!</v>
      </c>
      <c r="Q33" s="74">
        <f>IF(VLOOKUP($A33,'[1]2. Child Protection'!$B$8:$BG$226,'[1]2. Child Protection'!AA$1,FALSE)=G33,"",VLOOKUP($A33,'[1]2. Child Protection'!$B$8:$BG$226,'[1]2. Child Protection'!AA$1,FALSE))</f>
        <v>0</v>
      </c>
      <c r="R33" s="61" t="str">
        <f>IF(VLOOKUP($A33,'[1]2. Child Protection'!$B$8:$BG$226,'[1]2. Child Protection'!AB$1,FALSE)=H33,"",VLOOKUP($A33,'[1]2. Child Protection'!$B$8:$BG$226,'[1]2. Child Protection'!AB$1,FALSE))</f>
        <v>MICS 2015</v>
      </c>
      <c r="S33" s="61" t="s">
        <v>365</v>
      </c>
      <c r="T33" s="103">
        <v>33.083773699423354</v>
      </c>
      <c r="U33" s="61">
        <v>2013</v>
      </c>
      <c r="V33" s="61" t="s">
        <v>545</v>
      </c>
      <c r="X33" s="61" t="s">
        <v>572</v>
      </c>
      <c r="Y33" s="61" t="b">
        <f t="shared" si="0"/>
        <v>1</v>
      </c>
      <c r="Z33" s="103">
        <f t="shared" si="1"/>
        <v>33.083773699423354</v>
      </c>
      <c r="AA33" s="74">
        <f t="shared" si="2"/>
        <v>2013</v>
      </c>
      <c r="AB33" s="74" t="str">
        <f t="shared" si="3"/>
        <v>Y0T17</v>
      </c>
      <c r="AC33" s="74">
        <f t="shared" si="4"/>
        <v>0</v>
      </c>
      <c r="AD33" s="74" t="str">
        <f t="shared" si="5"/>
        <v>Ministry of Social Protection</v>
      </c>
      <c r="AE33" s="61" t="b">
        <f t="shared" si="6"/>
        <v>1</v>
      </c>
      <c r="AF33" s="61" t="b">
        <f t="shared" si="7"/>
        <v>1</v>
      </c>
      <c r="AG33" s="61" t="b">
        <f t="shared" si="8"/>
        <v>1</v>
      </c>
      <c r="AH33" s="61" t="b">
        <f t="shared" si="9"/>
        <v>1</v>
      </c>
      <c r="AI33" s="61" t="s">
        <v>367</v>
      </c>
      <c r="AJ33" s="61">
        <v>159.69999999999999</v>
      </c>
      <c r="AK33" s="103">
        <f t="shared" si="10"/>
        <v>159.73271370337577</v>
      </c>
      <c r="AL33" s="103">
        <f t="shared" si="11"/>
        <v>3.2713703375776504E-2</v>
      </c>
    </row>
    <row r="34" spans="1:38" x14ac:dyDescent="0.25">
      <c r="A34" s="61" t="s">
        <v>50</v>
      </c>
      <c r="B34" s="61" t="s">
        <v>358</v>
      </c>
      <c r="C34" s="96">
        <v>134.8239476584846</v>
      </c>
      <c r="D34" s="61" t="s">
        <v>12</v>
      </c>
      <c r="E34" s="69">
        <v>2019</v>
      </c>
      <c r="F34" s="71" t="s">
        <v>545</v>
      </c>
      <c r="G34" s="70"/>
      <c r="H34" s="73" t="s">
        <v>566</v>
      </c>
      <c r="J34" s="61" t="e">
        <f>IF(VLOOKUP($A34,'[1]2. Child Protection'!$B$8:$BG$226,'[1]2. Child Protection'!T$1,FALSE)=C34,"",VLOOKUP($A34,'[1]2. Child Protection'!$B$8:$BG$226,'[1]2. Child Protection'!T$1,FALSE)-C34)</f>
        <v>#VALUE!</v>
      </c>
      <c r="K34" s="61" t="str">
        <f>IF(VLOOKUP($A34,'[1]2. Child Protection'!$B$8:$BG$226,'[1]2. Child Protection'!U$1,FALSE)=D34,"",VLOOKUP($A34,'[1]2. Child Protection'!$B$8:$BG$226,'[1]2. Child Protection'!U$1,FALSE))</f>
        <v/>
      </c>
      <c r="L34" s="74" t="e">
        <f>IF(VLOOKUP($A34,'[1]2. Child Protection'!$B$8:$BG$226,'[1]2. Child Protection'!V$1,FALSE)=#REF!,"",VLOOKUP($A34,'[1]2. Child Protection'!$B$8:$BG$226,'[1]2. Child Protection'!V$1,FALSE)-#REF!)</f>
        <v>#REF!</v>
      </c>
      <c r="M34" s="74" t="e">
        <f>IF(VLOOKUP($A34,'[1]2. Child Protection'!$B$8:$BG$226,'[1]2. Child Protection'!W$1,FALSE)=#REF!,"",VLOOKUP($A34,'[1]2. Child Protection'!$B$8:$BG$226,'[1]2. Child Protection'!W$1,FALSE))</f>
        <v>#REF!</v>
      </c>
      <c r="N34" s="74" t="e">
        <f>IF(VLOOKUP($A34,'[1]2. Child Protection'!$B$8:$BG$226,'[1]2. Child Protection'!X$1,FALSE)=E34,"",VLOOKUP($A34,'[1]2. Child Protection'!$B$8:$BG$226,'[1]2. Child Protection'!X$1,FALSE)-E34)</f>
        <v>#VALUE!</v>
      </c>
      <c r="O34" s="74" t="e">
        <f>IF(VLOOKUP($A34,'[1]2. Child Protection'!$B$8:$BG$226,'[1]2. Child Protection'!Y$1,FALSE)=#REF!,"",VLOOKUP($A34,'[1]2. Child Protection'!$B$8:$BG$226,'[1]2. Child Protection'!Y$1,FALSE))</f>
        <v>#REF!</v>
      </c>
      <c r="P34" s="74" t="e">
        <f>IF(VLOOKUP($A34,'[1]2. Child Protection'!$B$8:$BG$226,'[1]2. Child Protection'!Z$1,FALSE)=F34,"",VLOOKUP($A34,'[1]2. Child Protection'!$B$8:$BG$226,'[1]2. Child Protection'!Z$1,FALSE)-F34)</f>
        <v>#VALUE!</v>
      </c>
      <c r="Q34" s="74" t="str">
        <f>IF(VLOOKUP($A34,'[1]2. Child Protection'!$B$8:$BG$226,'[1]2. Child Protection'!AA$1,FALSE)=G34,"",VLOOKUP($A34,'[1]2. Child Protection'!$B$8:$BG$226,'[1]2. Child Protection'!AA$1,FALSE))</f>
        <v/>
      </c>
      <c r="R34" s="61" t="str">
        <f>IF(VLOOKUP($A34,'[1]2. Child Protection'!$B$8:$BG$226,'[1]2. Child Protection'!AB$1,FALSE)=H34,"",VLOOKUP($A34,'[1]2. Child Protection'!$B$8:$BG$226,'[1]2. Child Protection'!AB$1,FALSE))</f>
        <v>EDSA 2016</v>
      </c>
      <c r="S34" s="61" t="s">
        <v>366</v>
      </c>
      <c r="T34" s="103">
        <v>118.09264967387601</v>
      </c>
      <c r="U34" s="61">
        <v>2011</v>
      </c>
      <c r="V34" s="61" t="s">
        <v>545</v>
      </c>
      <c r="X34" s="61" t="s">
        <v>572</v>
      </c>
      <c r="Y34" s="61" t="b">
        <f t="shared" si="0"/>
        <v>1</v>
      </c>
      <c r="Z34" s="103">
        <f t="shared" si="1"/>
        <v>118.09264967387601</v>
      </c>
      <c r="AA34" s="74">
        <f t="shared" si="2"/>
        <v>2011</v>
      </c>
      <c r="AB34" s="74" t="str">
        <f t="shared" si="3"/>
        <v>Y0T17</v>
      </c>
      <c r="AC34" s="74">
        <f t="shared" si="4"/>
        <v>0</v>
      </c>
      <c r="AD34" s="74" t="str">
        <f t="shared" si="5"/>
        <v>Ministry of Social Protection</v>
      </c>
      <c r="AE34" s="61" t="b">
        <f t="shared" si="6"/>
        <v>1</v>
      </c>
      <c r="AF34" s="61" t="b">
        <f t="shared" si="7"/>
        <v>1</v>
      </c>
      <c r="AG34" s="61" t="b">
        <f t="shared" si="8"/>
        <v>1</v>
      </c>
      <c r="AH34" s="61" t="b">
        <f t="shared" si="9"/>
        <v>1</v>
      </c>
      <c r="AI34" s="61" t="s">
        <v>368</v>
      </c>
      <c r="AJ34" s="61">
        <v>36.1</v>
      </c>
      <c r="AK34" s="103">
        <f t="shared" si="10"/>
        <v>36.11576944613514</v>
      </c>
      <c r="AL34" s="103">
        <f t="shared" si="11"/>
        <v>1.576944613513831E-2</v>
      </c>
    </row>
    <row r="35" spans="1:38" x14ac:dyDescent="0.25">
      <c r="A35" s="61" t="s">
        <v>57</v>
      </c>
      <c r="B35" s="61" t="s">
        <v>361</v>
      </c>
      <c r="C35" s="96">
        <v>62.700751195035167</v>
      </c>
      <c r="D35" s="61" t="s">
        <v>12</v>
      </c>
      <c r="E35" s="69">
        <v>2010</v>
      </c>
      <c r="F35" s="71" t="s">
        <v>545</v>
      </c>
      <c r="G35" s="72"/>
      <c r="H35" s="73" t="s">
        <v>569</v>
      </c>
      <c r="J35" s="61" t="e">
        <f>IF(VLOOKUP($A35,'[1]2. Child Protection'!$B$8:$BG$226,'[1]2. Child Protection'!T$1,FALSE)=C35,"",VLOOKUP($A35,'[1]2. Child Protection'!$B$8:$BG$226,'[1]2. Child Protection'!T$1,FALSE)-C35)</f>
        <v>#VALUE!</v>
      </c>
      <c r="K35" s="61" t="str">
        <f>IF(VLOOKUP($A35,'[1]2. Child Protection'!$B$8:$BG$226,'[1]2. Child Protection'!U$1,FALSE)=D35,"",VLOOKUP($A35,'[1]2. Child Protection'!$B$8:$BG$226,'[1]2. Child Protection'!U$1,FALSE))</f>
        <v/>
      </c>
      <c r="L35" s="74" t="e">
        <f>IF(VLOOKUP($A35,'[1]2. Child Protection'!$B$8:$BG$226,'[1]2. Child Protection'!V$1,FALSE)=#REF!,"",VLOOKUP($A35,'[1]2. Child Protection'!$B$8:$BG$226,'[1]2. Child Protection'!V$1,FALSE)-#REF!)</f>
        <v>#REF!</v>
      </c>
      <c r="M35" s="74" t="e">
        <f>IF(VLOOKUP($A35,'[1]2. Child Protection'!$B$8:$BG$226,'[1]2. Child Protection'!W$1,FALSE)=#REF!,"",VLOOKUP($A35,'[1]2. Child Protection'!$B$8:$BG$226,'[1]2. Child Protection'!W$1,FALSE))</f>
        <v>#REF!</v>
      </c>
      <c r="N35" s="74" t="e">
        <f>IF(VLOOKUP($A35,'[1]2. Child Protection'!$B$8:$BG$226,'[1]2. Child Protection'!X$1,FALSE)=E35,"",VLOOKUP($A35,'[1]2. Child Protection'!$B$8:$BG$226,'[1]2. Child Protection'!X$1,FALSE)-E35)</f>
        <v>#VALUE!</v>
      </c>
      <c r="O35" s="74" t="e">
        <f>IF(VLOOKUP($A35,'[1]2. Child Protection'!$B$8:$BG$226,'[1]2. Child Protection'!Y$1,FALSE)=#REF!,"",VLOOKUP($A35,'[1]2. Child Protection'!$B$8:$BG$226,'[1]2. Child Protection'!Y$1,FALSE))</f>
        <v>#REF!</v>
      </c>
      <c r="P35" s="74" t="e">
        <f>IF(VLOOKUP($A35,'[1]2. Child Protection'!$B$8:$BG$226,'[1]2. Child Protection'!Z$1,FALSE)=F35,"",VLOOKUP($A35,'[1]2. Child Protection'!$B$8:$BG$226,'[1]2. Child Protection'!Z$1,FALSE)-F35)</f>
        <v>#VALUE!</v>
      </c>
      <c r="Q35" s="74" t="str">
        <f>IF(VLOOKUP($A35,'[1]2. Child Protection'!$B$8:$BG$226,'[1]2. Child Protection'!AA$1,FALSE)=G35,"",VLOOKUP($A35,'[1]2. Child Protection'!$B$8:$BG$226,'[1]2. Child Protection'!AA$1,FALSE))</f>
        <v/>
      </c>
      <c r="R35" s="61" t="str">
        <f>IF(VLOOKUP($A35,'[1]2. Child Protection'!$B$8:$BG$226,'[1]2. Child Protection'!AB$1,FALSE)=H35,"",VLOOKUP($A35,'[1]2. Child Protection'!$B$8:$BG$226,'[1]2. Child Protection'!AB$1,FALSE))</f>
        <v>Estatísticas do Registro Civil</v>
      </c>
      <c r="S35" s="61" t="s">
        <v>367</v>
      </c>
      <c r="T35" s="103">
        <v>159.73271370337577</v>
      </c>
      <c r="U35" s="61">
        <v>2019</v>
      </c>
      <c r="V35" s="61" t="s">
        <v>545</v>
      </c>
      <c r="X35" s="61" t="s">
        <v>574</v>
      </c>
      <c r="Y35" s="61" t="b">
        <f t="shared" si="0"/>
        <v>1</v>
      </c>
      <c r="Z35" s="103">
        <f t="shared" si="1"/>
        <v>159.73271370337577</v>
      </c>
      <c r="AA35" s="74">
        <f t="shared" si="2"/>
        <v>2019</v>
      </c>
      <c r="AB35" s="74" t="str">
        <f t="shared" si="3"/>
        <v>Y0T17</v>
      </c>
      <c r="AC35" s="74">
        <f t="shared" si="4"/>
        <v>0</v>
      </c>
      <c r="AD35" s="74" t="str">
        <f t="shared" si="5"/>
        <v>Ministry of Social Affairs, Veterans and Youth Rehabilitation, General of the Directorate of Technical Affairs and Department of Child Welfare; Summary Report
On Digital Inspection of RCIs conducted in 2019</v>
      </c>
      <c r="AE35" s="61" t="b">
        <f t="shared" si="6"/>
        <v>1</v>
      </c>
      <c r="AF35" s="61" t="b">
        <f t="shared" si="7"/>
        <v>1</v>
      </c>
      <c r="AG35" s="61" t="b">
        <f t="shared" si="8"/>
        <v>1</v>
      </c>
      <c r="AH35" s="61" t="b">
        <f t="shared" si="9"/>
        <v>1</v>
      </c>
      <c r="AI35" s="61" t="s">
        <v>370</v>
      </c>
      <c r="AJ35" s="61">
        <v>203.9</v>
      </c>
      <c r="AK35" s="103">
        <f t="shared" si="10"/>
        <v>203.91936260324437</v>
      </c>
      <c r="AL35" s="103">
        <f t="shared" si="11"/>
        <v>1.9362603244360344E-2</v>
      </c>
    </row>
    <row r="36" spans="1:38" x14ac:dyDescent="0.25">
      <c r="A36" s="61" t="s">
        <v>40</v>
      </c>
      <c r="B36" s="61" t="s">
        <v>352</v>
      </c>
      <c r="C36" s="74">
        <v>168.459025319902</v>
      </c>
      <c r="D36" s="61" t="s">
        <v>28</v>
      </c>
      <c r="E36" s="69">
        <v>2021</v>
      </c>
      <c r="F36" s="71" t="s">
        <v>558</v>
      </c>
      <c r="G36" s="72" t="s">
        <v>559</v>
      </c>
      <c r="H36" s="73" t="s">
        <v>560</v>
      </c>
      <c r="J36" s="61">
        <f>IF(VLOOKUP($A36,'[1]2. Child Protection'!$B$8:$BG$226,'[1]2. Child Protection'!T$1,FALSE)=C36,"",VLOOKUP($A36,'[1]2. Child Protection'!$B$8:$BG$226,'[1]2. Child Protection'!T$1,FALSE)-C36)</f>
        <v>-74.759025319901994</v>
      </c>
      <c r="K36" s="61">
        <f>IF(VLOOKUP($A36,'[1]2. Child Protection'!$B$8:$BG$226,'[1]2. Child Protection'!U$1,FALSE)=D36,"",VLOOKUP($A36,'[1]2. Child Protection'!$B$8:$BG$226,'[1]2. Child Protection'!U$1,FALSE))</f>
        <v>0</v>
      </c>
      <c r="L36" s="74" t="e">
        <f>IF(VLOOKUP($A36,'[1]2. Child Protection'!$B$8:$BG$226,'[1]2. Child Protection'!V$1,FALSE)=#REF!,"",VLOOKUP($A36,'[1]2. Child Protection'!$B$8:$BG$226,'[1]2. Child Protection'!V$1,FALSE)-#REF!)</f>
        <v>#REF!</v>
      </c>
      <c r="M36" s="74" t="e">
        <f>IF(VLOOKUP($A36,'[1]2. Child Protection'!$B$8:$BG$226,'[1]2. Child Protection'!W$1,FALSE)=#REF!,"",VLOOKUP($A36,'[1]2. Child Protection'!$B$8:$BG$226,'[1]2. Child Protection'!W$1,FALSE))</f>
        <v>#REF!</v>
      </c>
      <c r="N36" s="74">
        <f>IF(VLOOKUP($A36,'[1]2. Child Protection'!$B$8:$BG$226,'[1]2. Child Protection'!X$1,FALSE)=E36,"",VLOOKUP($A36,'[1]2. Child Protection'!$B$8:$BG$226,'[1]2. Child Protection'!X$1,FALSE)-E36)</f>
        <v>-1922.2</v>
      </c>
      <c r="O36" s="74" t="e">
        <f>IF(VLOOKUP($A36,'[1]2. Child Protection'!$B$8:$BG$226,'[1]2. Child Protection'!Y$1,FALSE)=#REF!,"",VLOOKUP($A36,'[1]2. Child Protection'!$B$8:$BG$226,'[1]2. Child Protection'!Y$1,FALSE))</f>
        <v>#REF!</v>
      </c>
      <c r="P36" s="74" t="e">
        <f>IF(VLOOKUP($A36,'[1]2. Child Protection'!$B$8:$BG$226,'[1]2. Child Protection'!Z$1,FALSE)=F36,"",VLOOKUP($A36,'[1]2. Child Protection'!$B$8:$BG$226,'[1]2. Child Protection'!Z$1,FALSE)-F36)</f>
        <v>#VALUE!</v>
      </c>
      <c r="Q36" s="74">
        <f>IF(VLOOKUP($A36,'[1]2. Child Protection'!$B$8:$BG$226,'[1]2. Child Protection'!AA$1,FALSE)=G36,"",VLOOKUP($A36,'[1]2. Child Protection'!$B$8:$BG$226,'[1]2. Child Protection'!AA$1,FALSE))</f>
        <v>0</v>
      </c>
      <c r="R36" s="61" t="str">
        <f>IF(VLOOKUP($A36,'[1]2. Child Protection'!$B$8:$BG$226,'[1]2. Child Protection'!AB$1,FALSE)=H36,"",VLOOKUP($A36,'[1]2. Child Protection'!$B$8:$BG$226,'[1]2. Child Protection'!AB$1,FALSE))</f>
        <v>MICS 2012</v>
      </c>
      <c r="S36" s="61" t="s">
        <v>368</v>
      </c>
      <c r="T36" s="103">
        <v>36.11576944613514</v>
      </c>
      <c r="U36" s="61">
        <v>2011</v>
      </c>
      <c r="V36" s="61" t="s">
        <v>545</v>
      </c>
      <c r="X36" s="61" t="s">
        <v>575</v>
      </c>
      <c r="Y36" s="61" t="b">
        <f t="shared" si="0"/>
        <v>1</v>
      </c>
      <c r="Z36" s="103">
        <f t="shared" si="1"/>
        <v>36.11576944613514</v>
      </c>
      <c r="AA36" s="74">
        <f t="shared" si="2"/>
        <v>2011</v>
      </c>
      <c r="AB36" s="74" t="str">
        <f t="shared" si="3"/>
        <v>Y0T17</v>
      </c>
      <c r="AC36" s="74">
        <f t="shared" si="4"/>
        <v>0</v>
      </c>
      <c r="AD36" s="74" t="str">
        <f t="shared" si="5"/>
        <v>MINAS Annual Statistics</v>
      </c>
      <c r="AE36" s="61" t="b">
        <f t="shared" si="6"/>
        <v>1</v>
      </c>
      <c r="AF36" s="61" t="b">
        <f t="shared" si="7"/>
        <v>1</v>
      </c>
      <c r="AG36" s="61" t="b">
        <f t="shared" si="8"/>
        <v>1</v>
      </c>
      <c r="AH36" s="61" t="b">
        <f t="shared" si="9"/>
        <v>1</v>
      </c>
      <c r="AI36" s="61" t="s">
        <v>373</v>
      </c>
      <c r="AJ36" s="61">
        <v>158.80000000000001</v>
      </c>
      <c r="AK36" s="103">
        <f t="shared" si="10"/>
        <v>158.75497312924247</v>
      </c>
      <c r="AL36" s="103">
        <f t="shared" si="11"/>
        <v>-4.5026870757538973E-2</v>
      </c>
    </row>
    <row r="37" spans="1:38" x14ac:dyDescent="0.25">
      <c r="A37" s="61" t="s">
        <v>67</v>
      </c>
      <c r="B37" s="61" t="s">
        <v>363</v>
      </c>
      <c r="C37" s="96" t="s">
        <v>12</v>
      </c>
      <c r="D37" s="61" t="s">
        <v>12</v>
      </c>
      <c r="E37" s="69" t="s">
        <v>12</v>
      </c>
      <c r="F37" s="71" t="s">
        <v>12</v>
      </c>
      <c r="G37" s="72" t="s">
        <v>12</v>
      </c>
      <c r="H37" s="73" t="s">
        <v>12</v>
      </c>
      <c r="J37" s="61" t="e">
        <f>IF(VLOOKUP($A37,'[1]2. Child Protection'!$B$8:$BG$226,'[1]2. Child Protection'!T$1,FALSE)=C37,"",VLOOKUP($A37,'[1]2. Child Protection'!$B$8:$BG$226,'[1]2. Child Protection'!T$1,FALSE)-C37)</f>
        <v>#VALUE!</v>
      </c>
      <c r="K37" s="61" t="str">
        <f>IF(VLOOKUP($A37,'[1]2. Child Protection'!$B$8:$BG$226,'[1]2. Child Protection'!U$1,FALSE)=D37,"",VLOOKUP($A37,'[1]2. Child Protection'!$B$8:$BG$226,'[1]2. Child Protection'!U$1,FALSE))</f>
        <v/>
      </c>
      <c r="L37" s="74" t="e">
        <f>IF(VLOOKUP($A37,'[1]2. Child Protection'!$B$8:$BG$226,'[1]2. Child Protection'!V$1,FALSE)=#REF!,"",VLOOKUP($A37,'[1]2. Child Protection'!$B$8:$BG$226,'[1]2. Child Protection'!V$1,FALSE)-#REF!)</f>
        <v>#REF!</v>
      </c>
      <c r="M37" s="74" t="e">
        <f>IF(VLOOKUP($A37,'[1]2. Child Protection'!$B$8:$BG$226,'[1]2. Child Protection'!W$1,FALSE)=#REF!,"",VLOOKUP($A37,'[1]2. Child Protection'!$B$8:$BG$226,'[1]2. Child Protection'!W$1,FALSE))</f>
        <v>#REF!</v>
      </c>
      <c r="N37" s="74" t="e">
        <f>IF(VLOOKUP($A37,'[1]2. Child Protection'!$B$8:$BG$226,'[1]2. Child Protection'!X$1,FALSE)=E37,"",VLOOKUP($A37,'[1]2. Child Protection'!$B$8:$BG$226,'[1]2. Child Protection'!X$1,FALSE)-E37)</f>
        <v>#VALUE!</v>
      </c>
      <c r="O37" s="74" t="e">
        <f>IF(VLOOKUP($A37,'[1]2. Child Protection'!$B$8:$BG$226,'[1]2. Child Protection'!Y$1,FALSE)=#REF!,"",VLOOKUP($A37,'[1]2. Child Protection'!$B$8:$BG$226,'[1]2. Child Protection'!Y$1,FALSE))</f>
        <v>#REF!</v>
      </c>
      <c r="P37" s="74" t="e">
        <f>IF(VLOOKUP($A37,'[1]2. Child Protection'!$B$8:$BG$226,'[1]2. Child Protection'!Z$1,FALSE)=F37,"",VLOOKUP($A37,'[1]2. Child Protection'!$B$8:$BG$226,'[1]2. Child Protection'!Z$1,FALSE)-F37)</f>
        <v>#VALUE!</v>
      </c>
      <c r="Q37" s="74" t="str">
        <f>IF(VLOOKUP($A37,'[1]2. Child Protection'!$B$8:$BG$226,'[1]2. Child Protection'!AA$1,FALSE)=G37,"",VLOOKUP($A37,'[1]2. Child Protection'!$B$8:$BG$226,'[1]2. Child Protection'!AA$1,FALSE))</f>
        <v/>
      </c>
      <c r="R37" s="61" t="str">
        <f>IF(VLOOKUP($A37,'[1]2. Child Protection'!$B$8:$BG$226,'[1]2. Child Protection'!AB$1,FALSE)=H37,"",VLOOKUP($A37,'[1]2. Child Protection'!$B$8:$BG$226,'[1]2. Child Protection'!AB$1,FALSE))</f>
        <v>Vital registration, Immigration and National Registration Department 2020</v>
      </c>
      <c r="S37" s="61" t="s">
        <v>370</v>
      </c>
      <c r="T37" s="103">
        <v>203.91936260324437</v>
      </c>
      <c r="U37" s="61">
        <v>2021</v>
      </c>
      <c r="V37" s="61" t="s">
        <v>545</v>
      </c>
      <c r="X37" s="61" t="s">
        <v>573</v>
      </c>
      <c r="Y37" s="61" t="b">
        <f t="shared" si="0"/>
        <v>1</v>
      </c>
      <c r="Z37" s="103">
        <f t="shared" si="1"/>
        <v>203.91936260324437</v>
      </c>
      <c r="AA37" s="74">
        <f t="shared" si="2"/>
        <v>2021</v>
      </c>
      <c r="AB37" s="74" t="str">
        <f t="shared" si="3"/>
        <v>Y0T17</v>
      </c>
      <c r="AC37" s="74">
        <f t="shared" si="4"/>
        <v>0</v>
      </c>
      <c r="AD37" s="74" t="str">
        <f t="shared" si="5"/>
        <v>ICCA and SOS Village</v>
      </c>
      <c r="AE37" s="61" t="b">
        <f t="shared" si="6"/>
        <v>1</v>
      </c>
      <c r="AF37" s="61" t="b">
        <f t="shared" si="7"/>
        <v>1</v>
      </c>
      <c r="AG37" s="61" t="b">
        <f t="shared" si="8"/>
        <v>1</v>
      </c>
      <c r="AH37" s="61" t="b">
        <f t="shared" si="9"/>
        <v>1</v>
      </c>
      <c r="AI37" s="61" t="s">
        <v>374</v>
      </c>
      <c r="AJ37" s="61">
        <v>19</v>
      </c>
      <c r="AK37" s="103">
        <f t="shared" si="10"/>
        <v>19.014585624374352</v>
      </c>
      <c r="AL37" s="103">
        <f t="shared" si="11"/>
        <v>1.4585624374351625E-2</v>
      </c>
    </row>
    <row r="38" spans="1:38" x14ac:dyDescent="0.25">
      <c r="A38" s="61" t="s">
        <v>48</v>
      </c>
      <c r="B38" s="61" t="s">
        <v>357</v>
      </c>
      <c r="C38" s="74">
        <v>1249.1648928732345</v>
      </c>
      <c r="D38" s="61" t="s">
        <v>12</v>
      </c>
      <c r="E38" s="69">
        <v>2011</v>
      </c>
      <c r="F38" s="71" t="s">
        <v>545</v>
      </c>
      <c r="G38" s="72"/>
      <c r="H38" s="73" t="s">
        <v>565</v>
      </c>
      <c r="J38" s="61">
        <f>IF(VLOOKUP($A38,'[1]2. Child Protection'!$B$8:$BG$226,'[1]2. Child Protection'!T$1,FALSE)=C38,"",VLOOKUP($A38,'[1]2. Child Protection'!$B$8:$BG$226,'[1]2. Child Protection'!T$1,FALSE)-C38)</f>
        <v>-1149.6648928732345</v>
      </c>
      <c r="K38" s="61" t="str">
        <f>IF(VLOOKUP($A38,'[1]2. Child Protection'!$B$8:$BG$226,'[1]2. Child Protection'!U$1,FALSE)=D38,"",VLOOKUP($A38,'[1]2. Child Protection'!$B$8:$BG$226,'[1]2. Child Protection'!U$1,FALSE))</f>
        <v>x</v>
      </c>
      <c r="L38" s="74" t="e">
        <f>IF(VLOOKUP($A38,'[1]2. Child Protection'!$B$8:$BG$226,'[1]2. Child Protection'!V$1,FALSE)=#REF!,"",VLOOKUP($A38,'[1]2. Child Protection'!$B$8:$BG$226,'[1]2. Child Protection'!V$1,FALSE)-#REF!)</f>
        <v>#REF!</v>
      </c>
      <c r="M38" s="74" t="e">
        <f>IF(VLOOKUP($A38,'[1]2. Child Protection'!$B$8:$BG$226,'[1]2. Child Protection'!W$1,FALSE)=#REF!,"",VLOOKUP($A38,'[1]2. Child Protection'!$B$8:$BG$226,'[1]2. Child Protection'!W$1,FALSE))</f>
        <v>#REF!</v>
      </c>
      <c r="N38" s="74">
        <f>IF(VLOOKUP($A38,'[1]2. Child Protection'!$B$8:$BG$226,'[1]2. Child Protection'!X$1,FALSE)=E38,"",VLOOKUP($A38,'[1]2. Child Protection'!$B$8:$BG$226,'[1]2. Child Protection'!X$1,FALSE)-E38)</f>
        <v>-1911</v>
      </c>
      <c r="O38" s="74" t="e">
        <f>IF(VLOOKUP($A38,'[1]2. Child Protection'!$B$8:$BG$226,'[1]2. Child Protection'!Y$1,FALSE)=#REF!,"",VLOOKUP($A38,'[1]2. Child Protection'!$B$8:$BG$226,'[1]2. Child Protection'!Y$1,FALSE))</f>
        <v>#REF!</v>
      </c>
      <c r="P38" s="74" t="e">
        <f>IF(VLOOKUP($A38,'[1]2. Child Protection'!$B$8:$BG$226,'[1]2. Child Protection'!Z$1,FALSE)=F38,"",VLOOKUP($A38,'[1]2. Child Protection'!$B$8:$BG$226,'[1]2. Child Protection'!Z$1,FALSE)-F38)</f>
        <v>#VALUE!</v>
      </c>
      <c r="Q38" s="74" t="str">
        <f>IF(VLOOKUP($A38,'[1]2. Child Protection'!$B$8:$BG$226,'[1]2. Child Protection'!AA$1,FALSE)=G38,"",VLOOKUP($A38,'[1]2. Child Protection'!$B$8:$BG$226,'[1]2. Child Protection'!AA$1,FALSE))</f>
        <v>x</v>
      </c>
      <c r="R38" s="61" t="str">
        <f>IF(VLOOKUP($A38,'[1]2. Child Protection'!$B$8:$BG$226,'[1]2. Child Protection'!AB$1,FALSE)=H38,"",VLOOKUP($A38,'[1]2. Child Protection'!$B$8:$BG$226,'[1]2. Child Protection'!AB$1,FALSE))</f>
        <v>MICS 2010</v>
      </c>
      <c r="S38" s="61" t="s">
        <v>373</v>
      </c>
      <c r="T38" s="103">
        <v>158.75497312924247</v>
      </c>
      <c r="U38" s="61">
        <v>2020</v>
      </c>
      <c r="V38" s="61" t="s">
        <v>545</v>
      </c>
      <c r="X38" s="61" t="s">
        <v>576</v>
      </c>
      <c r="Y38" s="61" t="b">
        <f t="shared" si="0"/>
        <v>1</v>
      </c>
      <c r="Z38" s="103">
        <f t="shared" si="1"/>
        <v>158.75497312924247</v>
      </c>
      <c r="AA38" s="74">
        <f t="shared" si="2"/>
        <v>2020</v>
      </c>
      <c r="AB38" s="74" t="str">
        <f t="shared" si="3"/>
        <v>Y0T17</v>
      </c>
      <c r="AC38" s="74">
        <f t="shared" si="4"/>
        <v>0</v>
      </c>
      <c r="AD38" s="74" t="str">
        <f t="shared" si="5"/>
        <v>SENAME (Anuario Estadistico 2020), table 106</v>
      </c>
      <c r="AE38" s="61" t="b">
        <f t="shared" si="6"/>
        <v>1</v>
      </c>
      <c r="AF38" s="61" t="b">
        <f t="shared" si="7"/>
        <v>1</v>
      </c>
      <c r="AG38" s="61" t="b">
        <f t="shared" si="8"/>
        <v>1</v>
      </c>
      <c r="AH38" s="61" t="b">
        <f t="shared" si="9"/>
        <v>1</v>
      </c>
      <c r="AI38" s="61" t="s">
        <v>375</v>
      </c>
      <c r="AJ38" s="61">
        <v>73</v>
      </c>
      <c r="AK38" s="103">
        <f t="shared" si="10"/>
        <v>72.987164762481072</v>
      </c>
      <c r="AL38" s="103">
        <f t="shared" si="11"/>
        <v>-1.2835237518928011E-2</v>
      </c>
    </row>
    <row r="39" spans="1:38" x14ac:dyDescent="0.25">
      <c r="A39" s="61" t="s">
        <v>55</v>
      </c>
      <c r="B39" s="61" t="s">
        <v>360</v>
      </c>
      <c r="C39" s="74">
        <v>214.30805944531608</v>
      </c>
      <c r="D39" s="61" t="s">
        <v>12</v>
      </c>
      <c r="E39" s="69">
        <v>2012</v>
      </c>
      <c r="F39" s="71" t="s">
        <v>545</v>
      </c>
      <c r="G39" s="72"/>
      <c r="H39" s="73" t="s">
        <v>568</v>
      </c>
      <c r="J39" s="61">
        <f>IF(VLOOKUP($A39,'[1]2. Child Protection'!$B$8:$BG$226,'[1]2. Child Protection'!T$1,FALSE)=C39,"",VLOOKUP($A39,'[1]2. Child Protection'!$B$8:$BG$226,'[1]2. Child Protection'!T$1,FALSE)-C39)</f>
        <v>-135.30805944531608</v>
      </c>
      <c r="K39" s="61" t="str">
        <f>IF(VLOOKUP($A39,'[1]2. Child Protection'!$B$8:$BG$226,'[1]2. Child Protection'!U$1,FALSE)=D39,"",VLOOKUP($A39,'[1]2. Child Protection'!$B$8:$BG$226,'[1]2. Child Protection'!U$1,FALSE))</f>
        <v>y</v>
      </c>
      <c r="L39" s="74" t="e">
        <f>IF(VLOOKUP($A39,'[1]2. Child Protection'!$B$8:$BG$226,'[1]2. Child Protection'!V$1,FALSE)=#REF!,"",VLOOKUP($A39,'[1]2. Child Protection'!$B$8:$BG$226,'[1]2. Child Protection'!V$1,FALSE)-#REF!)</f>
        <v>#REF!</v>
      </c>
      <c r="M39" s="74" t="e">
        <f>IF(VLOOKUP($A39,'[1]2. Child Protection'!$B$8:$BG$226,'[1]2. Child Protection'!W$1,FALSE)=#REF!,"",VLOOKUP($A39,'[1]2. Child Protection'!$B$8:$BG$226,'[1]2. Child Protection'!W$1,FALSE))</f>
        <v>#REF!</v>
      </c>
      <c r="N39" s="74">
        <f>IF(VLOOKUP($A39,'[1]2. Child Protection'!$B$8:$BG$226,'[1]2. Child Protection'!X$1,FALSE)=E39,"",VLOOKUP($A39,'[1]2. Child Protection'!$B$8:$BG$226,'[1]2. Child Protection'!X$1,FALSE)-E39)</f>
        <v>-1925.3</v>
      </c>
      <c r="O39" s="74" t="e">
        <f>IF(VLOOKUP($A39,'[1]2. Child Protection'!$B$8:$BG$226,'[1]2. Child Protection'!Y$1,FALSE)=#REF!,"",VLOOKUP($A39,'[1]2. Child Protection'!$B$8:$BG$226,'[1]2. Child Protection'!Y$1,FALSE))</f>
        <v>#REF!</v>
      </c>
      <c r="P39" s="74" t="e">
        <f>IF(VLOOKUP($A39,'[1]2. Child Protection'!$B$8:$BG$226,'[1]2. Child Protection'!Z$1,FALSE)=F39,"",VLOOKUP($A39,'[1]2. Child Protection'!$B$8:$BG$226,'[1]2. Child Protection'!Z$1,FALSE)-F39)</f>
        <v>#VALUE!</v>
      </c>
      <c r="Q39" s="74" t="str">
        <f>IF(VLOOKUP($A39,'[1]2. Child Protection'!$B$8:$BG$226,'[1]2. Child Protection'!AA$1,FALSE)=G39,"",VLOOKUP($A39,'[1]2. Child Protection'!$B$8:$BG$226,'[1]2. Child Protection'!AA$1,FALSE))</f>
        <v>y</v>
      </c>
      <c r="R39" s="61" t="str">
        <f>IF(VLOOKUP($A39,'[1]2. Child Protection'!$B$8:$BG$226,'[1]2. Child Protection'!AB$1,FALSE)=H39,"",VLOOKUP($A39,'[1]2. Child Protection'!$B$8:$BG$226,'[1]2. Child Protection'!AB$1,FALSE))</f>
        <v>Demographic Survey 2017</v>
      </c>
      <c r="S39" s="61" t="s">
        <v>374</v>
      </c>
      <c r="T39" s="103">
        <v>19.014585624374352</v>
      </c>
      <c r="U39" s="61">
        <v>2019</v>
      </c>
      <c r="V39" s="61" t="s">
        <v>545</v>
      </c>
      <c r="X39" s="61" t="s">
        <v>577</v>
      </c>
      <c r="Y39" s="61" t="b">
        <f t="shared" si="0"/>
        <v>1</v>
      </c>
      <c r="Z39" s="103">
        <f t="shared" si="1"/>
        <v>19.014585624374352</v>
      </c>
      <c r="AA39" s="74">
        <f t="shared" si="2"/>
        <v>2019</v>
      </c>
      <c r="AB39" s="74" t="str">
        <f t="shared" si="3"/>
        <v>Y0T17</v>
      </c>
      <c r="AC39" s="74">
        <f t="shared" si="4"/>
        <v>0</v>
      </c>
      <c r="AD39" s="74" t="str">
        <f t="shared" si="5"/>
        <v>Ministry of Civil Affairs, China Civil Affairs’ Statistical Yearbook, 2020</v>
      </c>
      <c r="AE39" s="61" t="b">
        <f t="shared" si="6"/>
        <v>1</v>
      </c>
      <c r="AF39" s="61" t="b">
        <f t="shared" si="7"/>
        <v>1</v>
      </c>
      <c r="AG39" s="61" t="b">
        <f t="shared" si="8"/>
        <v>1</v>
      </c>
      <c r="AH39" s="61" t="b">
        <f t="shared" si="9"/>
        <v>1</v>
      </c>
      <c r="AI39" s="61" t="s">
        <v>379</v>
      </c>
      <c r="AJ39" s="61">
        <v>316.10000000000002</v>
      </c>
      <c r="AK39" s="103">
        <f t="shared" si="10"/>
        <v>316.13908603894635</v>
      </c>
      <c r="AL39" s="103">
        <f t="shared" si="11"/>
        <v>3.9086038946322788E-2</v>
      </c>
    </row>
    <row r="40" spans="1:38" x14ac:dyDescent="0.25">
      <c r="A40" s="61" t="s">
        <v>331</v>
      </c>
      <c r="B40" s="61" t="s">
        <v>371</v>
      </c>
      <c r="C40" s="74" t="s">
        <v>12</v>
      </c>
      <c r="D40" s="61" t="s">
        <v>12</v>
      </c>
      <c r="E40" s="69" t="s">
        <v>12</v>
      </c>
      <c r="F40" s="71" t="s">
        <v>12</v>
      </c>
      <c r="G40" s="72" t="s">
        <v>12</v>
      </c>
      <c r="H40" s="73" t="s">
        <v>12</v>
      </c>
      <c r="J40" s="61" t="e">
        <f>IF(VLOOKUP($A40,'[1]2. Child Protection'!$B$8:$BG$226,'[1]2. Child Protection'!T$1,FALSE)=C40,"",VLOOKUP($A40,'[1]2. Child Protection'!$B$8:$BG$226,'[1]2. Child Protection'!T$1,FALSE)-C40)</f>
        <v>#VALUE!</v>
      </c>
      <c r="K40" s="61" t="str">
        <f>IF(VLOOKUP($A40,'[1]2. Child Protection'!$B$8:$BG$226,'[1]2. Child Protection'!U$1,FALSE)=D40,"",VLOOKUP($A40,'[1]2. Child Protection'!$B$8:$BG$226,'[1]2. Child Protection'!U$1,FALSE))</f>
        <v/>
      </c>
      <c r="L40" s="74" t="e">
        <f>IF(VLOOKUP($A40,'[1]2. Child Protection'!$B$8:$BG$226,'[1]2. Child Protection'!V$1,FALSE)=#REF!,"",VLOOKUP($A40,'[1]2. Child Protection'!$B$8:$BG$226,'[1]2. Child Protection'!V$1,FALSE)-#REF!)</f>
        <v>#REF!</v>
      </c>
      <c r="M40" s="74" t="e">
        <f>IF(VLOOKUP($A40,'[1]2. Child Protection'!$B$8:$BG$226,'[1]2. Child Protection'!W$1,FALSE)=#REF!,"",VLOOKUP($A40,'[1]2. Child Protection'!$B$8:$BG$226,'[1]2. Child Protection'!W$1,FALSE))</f>
        <v>#REF!</v>
      </c>
      <c r="N40" s="74" t="e">
        <f>IF(VLOOKUP($A40,'[1]2. Child Protection'!$B$8:$BG$226,'[1]2. Child Protection'!X$1,FALSE)=E40,"",VLOOKUP($A40,'[1]2. Child Protection'!$B$8:$BG$226,'[1]2. Child Protection'!X$1,FALSE)-E40)</f>
        <v>#VALUE!</v>
      </c>
      <c r="O40" s="74" t="e">
        <f>IF(VLOOKUP($A40,'[1]2. Child Protection'!$B$8:$BG$226,'[1]2. Child Protection'!Y$1,FALSE)=#REF!,"",VLOOKUP($A40,'[1]2. Child Protection'!$B$8:$BG$226,'[1]2. Child Protection'!Y$1,FALSE))</f>
        <v>#REF!</v>
      </c>
      <c r="P40" s="74" t="e">
        <f>IF(VLOOKUP($A40,'[1]2. Child Protection'!$B$8:$BG$226,'[1]2. Child Protection'!Z$1,FALSE)=F40,"",VLOOKUP($A40,'[1]2. Child Protection'!$B$8:$BG$226,'[1]2. Child Protection'!Z$1,FALSE)-F40)</f>
        <v>#VALUE!</v>
      </c>
      <c r="Q40" s="74" t="str">
        <f>IF(VLOOKUP($A40,'[1]2. Child Protection'!$B$8:$BG$226,'[1]2. Child Protection'!AA$1,FALSE)=G40,"",VLOOKUP($A40,'[1]2. Child Protection'!$B$8:$BG$226,'[1]2. Child Protection'!AA$1,FALSE))</f>
        <v/>
      </c>
      <c r="R40" s="61" t="str">
        <f>IF(VLOOKUP($A40,'[1]2. Child Protection'!$B$8:$BG$226,'[1]2. Child Protection'!AB$1,FALSE)=H40,"",VLOOKUP($A40,'[1]2. Child Protection'!$B$8:$BG$226,'[1]2. Child Protection'!AB$1,FALSE))</f>
        <v>MICS 2018-19</v>
      </c>
      <c r="S40" s="61" t="s">
        <v>375</v>
      </c>
      <c r="T40" s="103">
        <v>72.987164762481072</v>
      </c>
      <c r="U40" s="61">
        <v>2016</v>
      </c>
      <c r="V40" s="61" t="s">
        <v>545</v>
      </c>
      <c r="X40" s="61" t="s">
        <v>578</v>
      </c>
      <c r="Y40" s="61" t="b">
        <f t="shared" si="0"/>
        <v>1</v>
      </c>
      <c r="Z40" s="103">
        <f t="shared" si="1"/>
        <v>72.987164762481072</v>
      </c>
      <c r="AA40" s="74">
        <f t="shared" si="2"/>
        <v>2016</v>
      </c>
      <c r="AB40" s="74" t="str">
        <f t="shared" si="3"/>
        <v>Y0T17</v>
      </c>
      <c r="AC40" s="74">
        <f t="shared" si="4"/>
        <v>0</v>
      </c>
      <c r="AD40" s="74" t="str">
        <f t="shared" si="5"/>
        <v>ICBF Información Aplicativo Linea Base Central de Cupos</v>
      </c>
      <c r="AE40" s="61" t="b">
        <f t="shared" si="6"/>
        <v>1</v>
      </c>
      <c r="AF40" s="61" t="b">
        <f t="shared" si="7"/>
        <v>1</v>
      </c>
      <c r="AG40" s="61" t="b">
        <f t="shared" si="8"/>
        <v>1</v>
      </c>
      <c r="AH40" s="61" t="b">
        <f t="shared" si="9"/>
        <v>1</v>
      </c>
      <c r="AI40" s="61" t="s">
        <v>380</v>
      </c>
      <c r="AJ40" s="61">
        <v>28.7</v>
      </c>
      <c r="AK40" s="103">
        <f t="shared" si="10"/>
        <v>28.653432414933754</v>
      </c>
      <c r="AL40" s="103">
        <f t="shared" si="11"/>
        <v>-4.6567585066245698E-2</v>
      </c>
    </row>
    <row r="41" spans="1:38" x14ac:dyDescent="0.25">
      <c r="A41" s="61" t="s">
        <v>72</v>
      </c>
      <c r="B41" s="61" t="s">
        <v>369</v>
      </c>
      <c r="C41" s="96" t="s">
        <v>12</v>
      </c>
      <c r="D41" s="61" t="s">
        <v>12</v>
      </c>
      <c r="E41" s="69" t="s">
        <v>12</v>
      </c>
      <c r="F41" s="69" t="s">
        <v>12</v>
      </c>
      <c r="G41" s="70" t="s">
        <v>12</v>
      </c>
      <c r="H41" s="73" t="s">
        <v>12</v>
      </c>
      <c r="J41" s="61" t="e">
        <f>IF(VLOOKUP($A41,'[1]2. Child Protection'!$B$8:$BG$226,'[1]2. Child Protection'!T$1,FALSE)=C41,"",VLOOKUP($A41,'[1]2. Child Protection'!$B$8:$BG$226,'[1]2. Child Protection'!T$1,FALSE)-C41)</f>
        <v>#VALUE!</v>
      </c>
      <c r="K41" s="61" t="str">
        <f>IF(VLOOKUP($A41,'[1]2. Child Protection'!$B$8:$BG$226,'[1]2. Child Protection'!U$1,FALSE)=D41,"",VLOOKUP($A41,'[1]2. Child Protection'!$B$8:$BG$226,'[1]2. Child Protection'!U$1,FALSE))</f>
        <v/>
      </c>
      <c r="L41" s="74" t="e">
        <f>IF(VLOOKUP($A41,'[1]2. Child Protection'!$B$8:$BG$226,'[1]2. Child Protection'!V$1,FALSE)=#REF!,"",VLOOKUP($A41,'[1]2. Child Protection'!$B$8:$BG$226,'[1]2. Child Protection'!V$1,FALSE)-#REF!)</f>
        <v>#REF!</v>
      </c>
      <c r="M41" s="74" t="e">
        <f>IF(VLOOKUP($A41,'[1]2. Child Protection'!$B$8:$BG$226,'[1]2. Child Protection'!W$1,FALSE)=#REF!,"",VLOOKUP($A41,'[1]2. Child Protection'!$B$8:$BG$226,'[1]2. Child Protection'!W$1,FALSE))</f>
        <v>#REF!</v>
      </c>
      <c r="N41" s="74" t="e">
        <f>IF(VLOOKUP($A41,'[1]2. Child Protection'!$B$8:$BG$226,'[1]2. Child Protection'!X$1,FALSE)=E41,"",VLOOKUP($A41,'[1]2. Child Protection'!$B$8:$BG$226,'[1]2. Child Protection'!X$1,FALSE)-E41)</f>
        <v>#VALUE!</v>
      </c>
      <c r="O41" s="74" t="e">
        <f>IF(VLOOKUP($A41,'[1]2. Child Protection'!$B$8:$BG$226,'[1]2. Child Protection'!Y$1,FALSE)=#REF!,"",VLOOKUP($A41,'[1]2. Child Protection'!$B$8:$BG$226,'[1]2. Child Protection'!Y$1,FALSE))</f>
        <v>#REF!</v>
      </c>
      <c r="P41" s="74" t="e">
        <f>IF(VLOOKUP($A41,'[1]2. Child Protection'!$B$8:$BG$226,'[1]2. Child Protection'!Z$1,FALSE)=F41,"",VLOOKUP($A41,'[1]2. Child Protection'!$B$8:$BG$226,'[1]2. Child Protection'!Z$1,FALSE)-F41)</f>
        <v>#VALUE!</v>
      </c>
      <c r="Q41" s="74" t="str">
        <f>IF(VLOOKUP($A41,'[1]2. Child Protection'!$B$8:$BG$226,'[1]2. Child Protection'!AA$1,FALSE)=G41,"",VLOOKUP($A41,'[1]2. Child Protection'!$B$8:$BG$226,'[1]2. Child Protection'!AA$1,FALSE))</f>
        <v>v</v>
      </c>
      <c r="R41" s="61" t="str">
        <f>IF(VLOOKUP($A41,'[1]2. Child Protection'!$B$8:$BG$226,'[1]2. Child Protection'!AB$1,FALSE)=H41,"",VLOOKUP($A41,'[1]2. Child Protection'!$B$8:$BG$226,'[1]2. Child Protection'!AB$1,FALSE))</f>
        <v>UNSD Population and Vital Statistics Report, January 2021, latest update on 4 Jan 2022</v>
      </c>
      <c r="S41" s="61" t="s">
        <v>379</v>
      </c>
      <c r="T41" s="103">
        <v>316.13908603894635</v>
      </c>
      <c r="U41" s="61">
        <v>2014</v>
      </c>
      <c r="V41" s="61" t="s">
        <v>545</v>
      </c>
      <c r="X41" s="61" t="s">
        <v>579</v>
      </c>
      <c r="Y41" s="61" t="b">
        <f t="shared" si="0"/>
        <v>1</v>
      </c>
      <c r="Z41" s="103">
        <f t="shared" si="1"/>
        <v>316.13908603894635</v>
      </c>
      <c r="AA41" s="74">
        <f t="shared" si="2"/>
        <v>2014</v>
      </c>
      <c r="AB41" s="74" t="str">
        <f t="shared" si="3"/>
        <v>Y0T17</v>
      </c>
      <c r="AC41" s="74">
        <f t="shared" si="4"/>
        <v>0</v>
      </c>
      <c r="AD41" s="74" t="str">
        <f t="shared" si="5"/>
        <v>PANI</v>
      </c>
      <c r="AE41" s="61" t="b">
        <f t="shared" si="6"/>
        <v>1</v>
      </c>
      <c r="AF41" s="61" t="b">
        <f t="shared" si="7"/>
        <v>1</v>
      </c>
      <c r="AG41" s="61" t="b">
        <f t="shared" si="8"/>
        <v>1</v>
      </c>
      <c r="AH41" s="61" t="b">
        <f t="shared" si="9"/>
        <v>1</v>
      </c>
      <c r="AI41" s="61" t="s">
        <v>381</v>
      </c>
      <c r="AJ41" s="61">
        <v>176.8</v>
      </c>
      <c r="AK41" s="103">
        <f t="shared" si="10"/>
        <v>176.79520800798107</v>
      </c>
      <c r="AL41" s="103">
        <f t="shared" si="11"/>
        <v>-4.7919920189372078E-3</v>
      </c>
    </row>
    <row r="42" spans="1:38" x14ac:dyDescent="0.25">
      <c r="A42" s="61" t="s">
        <v>267</v>
      </c>
      <c r="B42" s="61" t="s">
        <v>507</v>
      </c>
      <c r="C42" s="96" t="s">
        <v>12</v>
      </c>
      <c r="D42" s="61" t="s">
        <v>12</v>
      </c>
      <c r="E42" s="69" t="s">
        <v>12</v>
      </c>
      <c r="F42" s="69" t="s">
        <v>12</v>
      </c>
      <c r="G42" s="70" t="s">
        <v>12</v>
      </c>
      <c r="H42" s="73" t="s">
        <v>12</v>
      </c>
      <c r="J42" s="61" t="e">
        <f>IF(VLOOKUP($A42,'[1]2. Child Protection'!$B$8:$BG$226,'[1]2. Child Protection'!T$1,FALSE)=C42,"",VLOOKUP($A42,'[1]2. Child Protection'!$B$8:$BG$226,'[1]2. Child Protection'!T$1,FALSE)-C42)</f>
        <v>#VALUE!</v>
      </c>
      <c r="K42" s="61" t="str">
        <f>IF(VLOOKUP($A42,'[1]2. Child Protection'!$B$8:$BG$226,'[1]2. Child Protection'!U$1,FALSE)=D42,"",VLOOKUP($A42,'[1]2. Child Protection'!$B$8:$BG$226,'[1]2. Child Protection'!U$1,FALSE))</f>
        <v/>
      </c>
      <c r="L42" s="74" t="e">
        <f>IF(VLOOKUP($A42,'[1]2. Child Protection'!$B$8:$BG$226,'[1]2. Child Protection'!V$1,FALSE)=#REF!,"",VLOOKUP($A42,'[1]2. Child Protection'!$B$8:$BG$226,'[1]2. Child Protection'!V$1,FALSE)-#REF!)</f>
        <v>#REF!</v>
      </c>
      <c r="M42" s="74" t="e">
        <f>IF(VLOOKUP($A42,'[1]2. Child Protection'!$B$8:$BG$226,'[1]2. Child Protection'!W$1,FALSE)=#REF!,"",VLOOKUP($A42,'[1]2. Child Protection'!$B$8:$BG$226,'[1]2. Child Protection'!W$1,FALSE))</f>
        <v>#REF!</v>
      </c>
      <c r="N42" s="74" t="e">
        <f>IF(VLOOKUP($A42,'[1]2. Child Protection'!$B$8:$BG$226,'[1]2. Child Protection'!X$1,FALSE)=E42,"",VLOOKUP($A42,'[1]2. Child Protection'!$B$8:$BG$226,'[1]2. Child Protection'!X$1,FALSE)-E42)</f>
        <v>#VALUE!</v>
      </c>
      <c r="O42" s="74" t="e">
        <f>IF(VLOOKUP($A42,'[1]2. Child Protection'!$B$8:$BG$226,'[1]2. Child Protection'!Y$1,FALSE)=#REF!,"",VLOOKUP($A42,'[1]2. Child Protection'!$B$8:$BG$226,'[1]2. Child Protection'!Y$1,FALSE))</f>
        <v>#REF!</v>
      </c>
      <c r="P42" s="74" t="e">
        <f>IF(VLOOKUP($A42,'[1]2. Child Protection'!$B$8:$BG$226,'[1]2. Child Protection'!Z$1,FALSE)=F42,"",VLOOKUP($A42,'[1]2. Child Protection'!$B$8:$BG$226,'[1]2. Child Protection'!Z$1,FALSE)-F42)</f>
        <v>#VALUE!</v>
      </c>
      <c r="Q42" s="74" t="str">
        <f>IF(VLOOKUP($A42,'[1]2. Child Protection'!$B$8:$BG$226,'[1]2. Child Protection'!AA$1,FALSE)=G42,"",VLOOKUP($A42,'[1]2. Child Protection'!$B$8:$BG$226,'[1]2. Child Protection'!AA$1,FALSE))</f>
        <v>v</v>
      </c>
      <c r="R42" s="61" t="str">
        <f>IF(VLOOKUP($A42,'[1]2. Child Protection'!$B$8:$BG$226,'[1]2. Child Protection'!AB$1,FALSE)=H42,"",VLOOKUP($A42,'[1]2. Child Protection'!$B$8:$BG$226,'[1]2. Child Protection'!AB$1,FALSE))</f>
        <v>UNSD Population and Vital Statistics Report, January 2021, latest update on 4 Jan 2022</v>
      </c>
      <c r="S42" s="61" t="s">
        <v>380</v>
      </c>
      <c r="T42" s="103">
        <v>28.653432414933754</v>
      </c>
      <c r="U42" s="61">
        <v>2020</v>
      </c>
      <c r="V42" s="61" t="s">
        <v>545</v>
      </c>
      <c r="X42" s="61" t="s">
        <v>580</v>
      </c>
      <c r="Y42" s="61" t="b">
        <f t="shared" si="0"/>
        <v>1</v>
      </c>
      <c r="Z42" s="103">
        <f t="shared" si="1"/>
        <v>28.653432414933754</v>
      </c>
      <c r="AA42" s="74">
        <f t="shared" si="2"/>
        <v>2020</v>
      </c>
      <c r="AB42" s="74" t="str">
        <f t="shared" si="3"/>
        <v>Y0T17</v>
      </c>
      <c r="AC42" s="74">
        <f t="shared" si="4"/>
        <v>0</v>
      </c>
      <c r="AD42" s="74" t="str">
        <f t="shared" si="5"/>
        <v>Ministry of the Family, Women and Children</v>
      </c>
      <c r="AE42" s="61" t="b">
        <f t="shared" si="6"/>
        <v>1</v>
      </c>
      <c r="AF42" s="61" t="b">
        <f t="shared" si="7"/>
        <v>1</v>
      </c>
      <c r="AG42" s="61" t="b">
        <f t="shared" si="8"/>
        <v>1</v>
      </c>
      <c r="AH42" s="61" t="b">
        <f t="shared" si="9"/>
        <v>1</v>
      </c>
      <c r="AI42" s="61" t="s">
        <v>382</v>
      </c>
      <c r="AJ42" s="61">
        <v>19</v>
      </c>
      <c r="AK42" s="103">
        <f t="shared" si="10"/>
        <v>19.045485587971626</v>
      </c>
      <c r="AL42" s="103">
        <f t="shared" si="11"/>
        <v>4.5485587971626273E-2</v>
      </c>
    </row>
    <row r="43" spans="1:38" x14ac:dyDescent="0.25">
      <c r="A43" s="61" t="s">
        <v>74</v>
      </c>
      <c r="B43" s="61" t="s">
        <v>373</v>
      </c>
      <c r="C43" s="96">
        <v>158.75497312924247</v>
      </c>
      <c r="D43" s="61" t="s">
        <v>12</v>
      </c>
      <c r="E43" s="69">
        <v>2020</v>
      </c>
      <c r="F43" s="71" t="s">
        <v>545</v>
      </c>
      <c r="G43" s="72"/>
      <c r="H43" s="73" t="s">
        <v>576</v>
      </c>
      <c r="J43" s="61" t="e">
        <f>IF(VLOOKUP($A43,'[1]2. Child Protection'!$B$8:$BG$226,'[1]2. Child Protection'!T$1,FALSE)=C43,"",VLOOKUP($A43,'[1]2. Child Protection'!$B$8:$BG$226,'[1]2. Child Protection'!T$1,FALSE)-C43)</f>
        <v>#VALUE!</v>
      </c>
      <c r="K43" s="61" t="str">
        <f>IF(VLOOKUP($A43,'[1]2. Child Protection'!$B$8:$BG$226,'[1]2. Child Protection'!U$1,FALSE)=D43,"",VLOOKUP($A43,'[1]2. Child Protection'!$B$8:$BG$226,'[1]2. Child Protection'!U$1,FALSE))</f>
        <v/>
      </c>
      <c r="L43" s="74" t="e">
        <f>IF(VLOOKUP($A43,'[1]2. Child Protection'!$B$8:$BG$226,'[1]2. Child Protection'!V$1,FALSE)=#REF!,"",VLOOKUP($A43,'[1]2. Child Protection'!$B$8:$BG$226,'[1]2. Child Protection'!V$1,FALSE)-#REF!)</f>
        <v>#REF!</v>
      </c>
      <c r="M43" s="74" t="e">
        <f>IF(VLOOKUP($A43,'[1]2. Child Protection'!$B$8:$BG$226,'[1]2. Child Protection'!W$1,FALSE)=#REF!,"",VLOOKUP($A43,'[1]2. Child Protection'!$B$8:$BG$226,'[1]2. Child Protection'!W$1,FALSE))</f>
        <v>#REF!</v>
      </c>
      <c r="N43" s="74" t="e">
        <f>IF(VLOOKUP($A43,'[1]2. Child Protection'!$B$8:$BG$226,'[1]2. Child Protection'!X$1,FALSE)=E43,"",VLOOKUP($A43,'[1]2. Child Protection'!$B$8:$BG$226,'[1]2. Child Protection'!X$1,FALSE)-E43)</f>
        <v>#VALUE!</v>
      </c>
      <c r="O43" s="74" t="e">
        <f>IF(VLOOKUP($A43,'[1]2. Child Protection'!$B$8:$BG$226,'[1]2. Child Protection'!Y$1,FALSE)=#REF!,"",VLOOKUP($A43,'[1]2. Child Protection'!$B$8:$BG$226,'[1]2. Child Protection'!Y$1,FALSE))</f>
        <v>#REF!</v>
      </c>
      <c r="P43" s="74" t="e">
        <f>IF(VLOOKUP($A43,'[1]2. Child Protection'!$B$8:$BG$226,'[1]2. Child Protection'!Z$1,FALSE)=F43,"",VLOOKUP($A43,'[1]2. Child Protection'!$B$8:$BG$226,'[1]2. Child Protection'!Z$1,FALSE)-F43)</f>
        <v>#VALUE!</v>
      </c>
      <c r="Q43" s="74" t="str">
        <f>IF(VLOOKUP($A43,'[1]2. Child Protection'!$B$8:$BG$226,'[1]2. Child Protection'!AA$1,FALSE)=G43,"",VLOOKUP($A43,'[1]2. Child Protection'!$B$8:$BG$226,'[1]2. Child Protection'!AA$1,FALSE))</f>
        <v/>
      </c>
      <c r="R43" s="61" t="str">
        <f>IF(VLOOKUP($A43,'[1]2. Child Protection'!$B$8:$BG$226,'[1]2. Child Protection'!AB$1,FALSE)=H43,"",VLOOKUP($A43,'[1]2. Child Protection'!$B$8:$BG$226,'[1]2. Child Protection'!AB$1,FALSE))</f>
        <v>Estadísticas Vitales 2011</v>
      </c>
      <c r="S43" s="61" t="s">
        <v>381</v>
      </c>
      <c r="T43" s="103">
        <v>176.79520800798107</v>
      </c>
      <c r="U43" s="61">
        <v>2020</v>
      </c>
      <c r="V43" s="61" t="s">
        <v>545</v>
      </c>
      <c r="X43" s="61" t="s">
        <v>696</v>
      </c>
      <c r="Y43" s="61" t="b">
        <f t="shared" ref="Y43:Y74" si="12">Z43=T43</f>
        <v>1</v>
      </c>
      <c r="Z43" s="103">
        <f t="shared" si="1"/>
        <v>176.79520800798107</v>
      </c>
      <c r="AA43" s="74">
        <f t="shared" si="2"/>
        <v>2020</v>
      </c>
      <c r="AB43" s="74" t="str">
        <f t="shared" si="3"/>
        <v>Y0T17</v>
      </c>
      <c r="AC43" s="74">
        <f t="shared" si="4"/>
        <v>0</v>
      </c>
      <c r="AD43" s="74">
        <f t="shared" si="5"/>
        <v>0</v>
      </c>
      <c r="AE43" s="61" t="b">
        <f t="shared" si="6"/>
        <v>1</v>
      </c>
      <c r="AF43" s="61" t="b">
        <f t="shared" si="7"/>
        <v>1</v>
      </c>
      <c r="AG43" s="61" t="b">
        <f t="shared" si="8"/>
        <v>1</v>
      </c>
      <c r="AH43" s="61" t="b">
        <f>AD43=X43</f>
        <v>0</v>
      </c>
      <c r="AI43" s="61" t="s">
        <v>385</v>
      </c>
      <c r="AJ43" s="61">
        <v>555.6</v>
      </c>
      <c r="AK43" s="103">
        <f t="shared" si="10"/>
        <v>555.6111019757908</v>
      </c>
      <c r="AL43" s="103">
        <f t="shared" si="11"/>
        <v>1.1101975790779761E-2</v>
      </c>
    </row>
    <row r="44" spans="1:38" x14ac:dyDescent="0.25">
      <c r="A44" s="61" t="s">
        <v>85</v>
      </c>
      <c r="B44" s="61" t="s">
        <v>374</v>
      </c>
      <c r="C44" s="96">
        <v>19.014585624374352</v>
      </c>
      <c r="D44" s="61" t="s">
        <v>12</v>
      </c>
      <c r="E44" s="69">
        <v>2019</v>
      </c>
      <c r="F44" s="71" t="s">
        <v>545</v>
      </c>
      <c r="G44" s="72"/>
      <c r="H44" s="73" t="s">
        <v>577</v>
      </c>
      <c r="J44" s="61" t="e">
        <f>IF(VLOOKUP($A44,'[1]2. Child Protection'!$B$8:$BG$226,'[1]2. Child Protection'!T$1,FALSE)=C44,"",VLOOKUP($A44,'[1]2. Child Protection'!$B$8:$BG$226,'[1]2. Child Protection'!T$1,FALSE)-C44)</f>
        <v>#VALUE!</v>
      </c>
      <c r="K44" s="61" t="str">
        <f>IF(VLOOKUP($A44,'[1]2. Child Protection'!$B$8:$BG$226,'[1]2. Child Protection'!U$1,FALSE)=D44,"",VLOOKUP($A44,'[1]2. Child Protection'!$B$8:$BG$226,'[1]2. Child Protection'!U$1,FALSE))</f>
        <v/>
      </c>
      <c r="L44" s="74" t="e">
        <f>IF(VLOOKUP($A44,'[1]2. Child Protection'!$B$8:$BG$226,'[1]2. Child Protection'!V$1,FALSE)=#REF!,"",VLOOKUP($A44,'[1]2. Child Protection'!$B$8:$BG$226,'[1]2. Child Protection'!V$1,FALSE)-#REF!)</f>
        <v>#REF!</v>
      </c>
      <c r="M44" s="74" t="e">
        <f>IF(VLOOKUP($A44,'[1]2. Child Protection'!$B$8:$BG$226,'[1]2. Child Protection'!W$1,FALSE)=#REF!,"",VLOOKUP($A44,'[1]2. Child Protection'!$B$8:$BG$226,'[1]2. Child Protection'!W$1,FALSE))</f>
        <v>#REF!</v>
      </c>
      <c r="N44" s="74" t="e">
        <f>IF(VLOOKUP($A44,'[1]2. Child Protection'!$B$8:$BG$226,'[1]2. Child Protection'!X$1,FALSE)=E44,"",VLOOKUP($A44,'[1]2. Child Protection'!$B$8:$BG$226,'[1]2. Child Protection'!X$1,FALSE)-E44)</f>
        <v>#VALUE!</v>
      </c>
      <c r="O44" s="74" t="e">
        <f>IF(VLOOKUP($A44,'[1]2. Child Protection'!$B$8:$BG$226,'[1]2. Child Protection'!Y$1,FALSE)=#REF!,"",VLOOKUP($A44,'[1]2. Child Protection'!$B$8:$BG$226,'[1]2. Child Protection'!Y$1,FALSE))</f>
        <v>#REF!</v>
      </c>
      <c r="P44" s="74" t="e">
        <f>IF(VLOOKUP($A44,'[1]2. Child Protection'!$B$8:$BG$226,'[1]2. Child Protection'!Z$1,FALSE)=F44,"",VLOOKUP($A44,'[1]2. Child Protection'!$B$8:$BG$226,'[1]2. Child Protection'!Z$1,FALSE)-F44)</f>
        <v>#VALUE!</v>
      </c>
      <c r="Q44" s="74" t="str">
        <f>IF(VLOOKUP($A44,'[1]2. Child Protection'!$B$8:$BG$226,'[1]2. Child Protection'!AA$1,FALSE)=G44,"",VLOOKUP($A44,'[1]2. Child Protection'!$B$8:$BG$226,'[1]2. Child Protection'!AA$1,FALSE))</f>
        <v/>
      </c>
      <c r="R44" s="61">
        <f>IF(VLOOKUP($A44,'[1]2. Child Protection'!$B$8:$BG$226,'[1]2. Child Protection'!AB$1,FALSE)=H44,"",VLOOKUP($A44,'[1]2. Child Protection'!$B$8:$BG$226,'[1]2. Child Protection'!AB$1,FALSE))</f>
        <v>0</v>
      </c>
      <c r="S44" s="61" t="s">
        <v>382</v>
      </c>
      <c r="T44" s="103">
        <v>19.045485587971626</v>
      </c>
      <c r="U44" s="61">
        <v>2016</v>
      </c>
      <c r="V44" s="61" t="s">
        <v>545</v>
      </c>
      <c r="X44" s="61" t="s">
        <v>581</v>
      </c>
      <c r="Y44" s="61" t="b">
        <f t="shared" si="12"/>
        <v>1</v>
      </c>
      <c r="Z44" s="103">
        <f t="shared" si="1"/>
        <v>19.045485587971626</v>
      </c>
      <c r="AA44" s="74">
        <f t="shared" si="2"/>
        <v>2016</v>
      </c>
      <c r="AB44" s="74" t="str">
        <f t="shared" si="3"/>
        <v>Y0T17</v>
      </c>
      <c r="AC44" s="74">
        <f t="shared" si="4"/>
        <v>0</v>
      </c>
      <c r="AD44" s="74" t="str">
        <f t="shared" si="5"/>
        <v>Ministry of Education</v>
      </c>
      <c r="AE44" s="61" t="b">
        <f t="shared" si="6"/>
        <v>1</v>
      </c>
      <c r="AF44" s="61" t="b">
        <f t="shared" si="7"/>
        <v>1</v>
      </c>
      <c r="AG44" s="61" t="b">
        <f t="shared" si="8"/>
        <v>1</v>
      </c>
      <c r="AH44" s="61" t="b">
        <f t="shared" si="9"/>
        <v>1</v>
      </c>
      <c r="AI44" s="61" t="s">
        <v>387</v>
      </c>
      <c r="AJ44" s="61">
        <v>117</v>
      </c>
      <c r="AK44" s="103">
        <f t="shared" si="10"/>
        <v>117.02100159451548</v>
      </c>
      <c r="AL44" s="103">
        <f t="shared" si="11"/>
        <v>2.1001594515482225E-2</v>
      </c>
    </row>
    <row r="45" spans="1:38" x14ac:dyDescent="0.25">
      <c r="A45" s="61" t="s">
        <v>86</v>
      </c>
      <c r="B45" s="61" t="s">
        <v>380</v>
      </c>
      <c r="C45" s="74">
        <v>28.653432414933754</v>
      </c>
      <c r="D45" s="61" t="s">
        <v>12</v>
      </c>
      <c r="E45" s="69">
        <v>2020</v>
      </c>
      <c r="F45" s="71" t="s">
        <v>545</v>
      </c>
      <c r="G45" s="72"/>
      <c r="H45" s="73" t="s">
        <v>580</v>
      </c>
      <c r="J45" s="61">
        <f>IF(VLOOKUP($A45,'[1]2. Child Protection'!$B$8:$BG$226,'[1]2. Child Protection'!T$1,FALSE)=C45,"",VLOOKUP($A45,'[1]2. Child Protection'!$B$8:$BG$226,'[1]2. Child Protection'!T$1,FALSE)-C45)</f>
        <v>37.046567585066249</v>
      </c>
      <c r="K45" s="61" t="str">
        <f>IF(VLOOKUP($A45,'[1]2. Child Protection'!$B$8:$BG$226,'[1]2. Child Protection'!U$1,FALSE)=D45,"",VLOOKUP($A45,'[1]2. Child Protection'!$B$8:$BG$226,'[1]2. Child Protection'!U$1,FALSE))</f>
        <v/>
      </c>
      <c r="L45" s="74" t="e">
        <f>IF(VLOOKUP($A45,'[1]2. Child Protection'!$B$8:$BG$226,'[1]2. Child Protection'!V$1,FALSE)=#REF!,"",VLOOKUP($A45,'[1]2. Child Protection'!$B$8:$BG$226,'[1]2. Child Protection'!V$1,FALSE)-#REF!)</f>
        <v>#REF!</v>
      </c>
      <c r="M45" s="74" t="e">
        <f>IF(VLOOKUP($A45,'[1]2. Child Protection'!$B$8:$BG$226,'[1]2. Child Protection'!W$1,FALSE)=#REF!,"",VLOOKUP($A45,'[1]2. Child Protection'!$B$8:$BG$226,'[1]2. Child Protection'!W$1,FALSE))</f>
        <v>#REF!</v>
      </c>
      <c r="N45" s="74">
        <f>IF(VLOOKUP($A45,'[1]2. Child Protection'!$B$8:$BG$226,'[1]2. Child Protection'!X$1,FALSE)=E45,"",VLOOKUP($A45,'[1]2. Child Protection'!$B$8:$BG$226,'[1]2. Child Protection'!X$1,FALSE)-E45)</f>
        <v>-1944.8</v>
      </c>
      <c r="O45" s="74" t="e">
        <f>IF(VLOOKUP($A45,'[1]2. Child Protection'!$B$8:$BG$226,'[1]2. Child Protection'!Y$1,FALSE)=#REF!,"",VLOOKUP($A45,'[1]2. Child Protection'!$B$8:$BG$226,'[1]2. Child Protection'!Y$1,FALSE))</f>
        <v>#REF!</v>
      </c>
      <c r="P45" s="74" t="e">
        <f>IF(VLOOKUP($A45,'[1]2. Child Protection'!$B$8:$BG$226,'[1]2. Child Protection'!Z$1,FALSE)=F45,"",VLOOKUP($A45,'[1]2. Child Protection'!$B$8:$BG$226,'[1]2. Child Protection'!Z$1,FALSE)-F45)</f>
        <v>#VALUE!</v>
      </c>
      <c r="Q45" s="74" t="str">
        <f>IF(VLOOKUP($A45,'[1]2. Child Protection'!$B$8:$BG$226,'[1]2. Child Protection'!AA$1,FALSE)=G45,"",VLOOKUP($A45,'[1]2. Child Protection'!$B$8:$BG$226,'[1]2. Child Protection'!AA$1,FALSE))</f>
        <v/>
      </c>
      <c r="R45" s="61" t="str">
        <f>IF(VLOOKUP($A45,'[1]2. Child Protection'!$B$8:$BG$226,'[1]2. Child Protection'!AB$1,FALSE)=H45,"",VLOOKUP($A45,'[1]2. Child Protection'!$B$8:$BG$226,'[1]2. Child Protection'!AB$1,FALSE))</f>
        <v>MICS 2016</v>
      </c>
      <c r="S45" s="61" t="s">
        <v>383</v>
      </c>
      <c r="T45" s="103">
        <v>1140.8499967457201</v>
      </c>
      <c r="U45" s="61">
        <v>2006</v>
      </c>
      <c r="V45" s="61" t="s">
        <v>545</v>
      </c>
      <c r="X45" s="61" t="s">
        <v>606</v>
      </c>
      <c r="Y45" s="61" t="b">
        <f t="shared" si="12"/>
        <v>0</v>
      </c>
      <c r="Z45" s="103">
        <f t="shared" si="1"/>
        <v>0</v>
      </c>
      <c r="AA45" s="74">
        <f t="shared" si="2"/>
        <v>0</v>
      </c>
      <c r="AB45" s="74">
        <f t="shared" si="3"/>
        <v>0</v>
      </c>
      <c r="AC45" s="74">
        <f t="shared" si="4"/>
        <v>0</v>
      </c>
      <c r="AD45" s="74">
        <f t="shared" si="5"/>
        <v>0</v>
      </c>
      <c r="AE45" s="61" t="b">
        <f t="shared" si="6"/>
        <v>0</v>
      </c>
      <c r="AF45" s="61" t="b">
        <f t="shared" si="7"/>
        <v>0</v>
      </c>
      <c r="AG45" s="61" t="b">
        <f t="shared" si="8"/>
        <v>1</v>
      </c>
      <c r="AH45" s="61" t="b">
        <f t="shared" si="9"/>
        <v>0</v>
      </c>
      <c r="AI45" s="61" t="s">
        <v>388</v>
      </c>
      <c r="AJ45" s="61">
        <v>85.1</v>
      </c>
      <c r="AK45" s="103">
        <f t="shared" si="10"/>
        <v>85.089939785528415</v>
      </c>
      <c r="AL45" s="103">
        <f t="shared" si="11"/>
        <v>-1.0060214471579343E-2</v>
      </c>
    </row>
    <row r="46" spans="1:38" x14ac:dyDescent="0.25">
      <c r="A46" s="61" t="s">
        <v>70</v>
      </c>
      <c r="B46" s="61" t="s">
        <v>368</v>
      </c>
      <c r="C46" s="74">
        <v>36.11576944613514</v>
      </c>
      <c r="D46" s="61" t="s">
        <v>12</v>
      </c>
      <c r="E46" s="69">
        <v>2011</v>
      </c>
      <c r="F46" s="71" t="s">
        <v>545</v>
      </c>
      <c r="G46" s="72"/>
      <c r="H46" s="73" t="s">
        <v>575</v>
      </c>
      <c r="J46" s="61">
        <f>IF(VLOOKUP($A46,'[1]2. Child Protection'!$B$8:$BG$226,'[1]2. Child Protection'!T$1,FALSE)=C46,"",VLOOKUP($A46,'[1]2. Child Protection'!$B$8:$BG$226,'[1]2. Child Protection'!T$1,FALSE)-C46)</f>
        <v>19.984230553864862</v>
      </c>
      <c r="K46" s="61" t="str">
        <f>IF(VLOOKUP($A46,'[1]2. Child Protection'!$B$8:$BG$226,'[1]2. Child Protection'!U$1,FALSE)=D46,"",VLOOKUP($A46,'[1]2. Child Protection'!$B$8:$BG$226,'[1]2. Child Protection'!U$1,FALSE))</f>
        <v/>
      </c>
      <c r="L46" s="74" t="e">
        <f>IF(VLOOKUP($A46,'[1]2. Child Protection'!$B$8:$BG$226,'[1]2. Child Protection'!V$1,FALSE)=#REF!,"",VLOOKUP($A46,'[1]2. Child Protection'!$B$8:$BG$226,'[1]2. Child Protection'!V$1,FALSE)-#REF!)</f>
        <v>#REF!</v>
      </c>
      <c r="M46" s="74" t="e">
        <f>IF(VLOOKUP($A46,'[1]2. Child Protection'!$B$8:$BG$226,'[1]2. Child Protection'!W$1,FALSE)=#REF!,"",VLOOKUP($A46,'[1]2. Child Protection'!$B$8:$BG$226,'[1]2. Child Protection'!W$1,FALSE))</f>
        <v>#REF!</v>
      </c>
      <c r="N46" s="74">
        <f>IF(VLOOKUP($A46,'[1]2. Child Protection'!$B$8:$BG$226,'[1]2. Child Protection'!X$1,FALSE)=E46,"",VLOOKUP($A46,'[1]2. Child Protection'!$B$8:$BG$226,'[1]2. Child Protection'!X$1,FALSE)-E46)</f>
        <v>-1948.9</v>
      </c>
      <c r="O46" s="74" t="e">
        <f>IF(VLOOKUP($A46,'[1]2. Child Protection'!$B$8:$BG$226,'[1]2. Child Protection'!Y$1,FALSE)=#REF!,"",VLOOKUP($A46,'[1]2. Child Protection'!$B$8:$BG$226,'[1]2. Child Protection'!Y$1,FALSE))</f>
        <v>#REF!</v>
      </c>
      <c r="P46" s="74" t="e">
        <f>IF(VLOOKUP($A46,'[1]2. Child Protection'!$B$8:$BG$226,'[1]2. Child Protection'!Z$1,FALSE)=F46,"",VLOOKUP($A46,'[1]2. Child Protection'!$B$8:$BG$226,'[1]2. Child Protection'!Z$1,FALSE)-F46)</f>
        <v>#VALUE!</v>
      </c>
      <c r="Q46" s="74" t="str">
        <f>IF(VLOOKUP($A46,'[1]2. Child Protection'!$B$8:$BG$226,'[1]2. Child Protection'!AA$1,FALSE)=G46,"",VLOOKUP($A46,'[1]2. Child Protection'!$B$8:$BG$226,'[1]2. Child Protection'!AA$1,FALSE))</f>
        <v/>
      </c>
      <c r="R46" s="61" t="str">
        <f>IF(VLOOKUP($A46,'[1]2. Child Protection'!$B$8:$BG$226,'[1]2. Child Protection'!AB$1,FALSE)=H46,"",VLOOKUP($A46,'[1]2. Child Protection'!$B$8:$BG$226,'[1]2. Child Protection'!AB$1,FALSE))</f>
        <v>DHS 2018</v>
      </c>
      <c r="S46" s="61" t="s">
        <v>385</v>
      </c>
      <c r="T46" s="103">
        <v>555.6111019757908</v>
      </c>
      <c r="U46" s="61">
        <v>2010</v>
      </c>
      <c r="V46" s="61" t="s">
        <v>582</v>
      </c>
      <c r="W46" s="61" t="s">
        <v>583</v>
      </c>
      <c r="X46" s="61" t="s">
        <v>584</v>
      </c>
      <c r="Y46" s="61" t="b">
        <f t="shared" si="12"/>
        <v>1</v>
      </c>
      <c r="Z46" s="103">
        <f t="shared" si="1"/>
        <v>555.6111019757908</v>
      </c>
      <c r="AA46" s="74">
        <f t="shared" si="2"/>
        <v>2010</v>
      </c>
      <c r="AB46" s="74" t="str">
        <f t="shared" si="3"/>
        <v>Y0T20</v>
      </c>
      <c r="AC46" s="74" t="str">
        <f t="shared" si="4"/>
        <v>Age is 0-20 years</v>
      </c>
      <c r="AD46" s="74" t="str">
        <f t="shared" si="5"/>
        <v>http://nososco-eng.nom-nos.dk/filer/publikationer/Trygtext%202011%20UK.pdf</v>
      </c>
      <c r="AE46" s="61" t="b">
        <f t="shared" si="6"/>
        <v>1</v>
      </c>
      <c r="AF46" s="61" t="b">
        <f t="shared" si="7"/>
        <v>1</v>
      </c>
      <c r="AG46" s="61" t="b">
        <f>AC46=W46</f>
        <v>1</v>
      </c>
      <c r="AH46" s="61" t="b">
        <f t="shared" si="9"/>
        <v>1</v>
      </c>
      <c r="AI46" s="61" t="s">
        <v>389</v>
      </c>
      <c r="AJ46" s="61">
        <v>28.2</v>
      </c>
      <c r="AK46" s="103">
        <f t="shared" si="10"/>
        <v>28.179583373838604</v>
      </c>
      <c r="AL46" s="103">
        <f t="shared" si="11"/>
        <v>-2.0416626161395612E-2</v>
      </c>
    </row>
    <row r="47" spans="1:38" x14ac:dyDescent="0.25">
      <c r="A47" s="61" t="s">
        <v>95</v>
      </c>
      <c r="B47" s="61" t="s">
        <v>384</v>
      </c>
      <c r="C47" s="74" t="s">
        <v>12</v>
      </c>
      <c r="D47" s="61" t="s">
        <v>12</v>
      </c>
      <c r="E47" s="69" t="s">
        <v>12</v>
      </c>
      <c r="F47" s="71" t="s">
        <v>12</v>
      </c>
      <c r="G47" s="72" t="s">
        <v>12</v>
      </c>
      <c r="H47" s="73" t="s">
        <v>12</v>
      </c>
      <c r="J47" s="61" t="e">
        <f>IF(VLOOKUP($A47,'[1]2. Child Protection'!$B$8:$BG$226,'[1]2. Child Protection'!T$1,FALSE)=C47,"",VLOOKUP($A47,'[1]2. Child Protection'!$B$8:$BG$226,'[1]2. Child Protection'!T$1,FALSE)-C47)</f>
        <v>#VALUE!</v>
      </c>
      <c r="K47" s="61" t="str">
        <f>IF(VLOOKUP($A47,'[1]2. Child Protection'!$B$8:$BG$226,'[1]2. Child Protection'!U$1,FALSE)=D47,"",VLOOKUP($A47,'[1]2. Child Protection'!$B$8:$BG$226,'[1]2. Child Protection'!U$1,FALSE))</f>
        <v/>
      </c>
      <c r="L47" s="74" t="e">
        <f>IF(VLOOKUP($A47,'[1]2. Child Protection'!$B$8:$BG$226,'[1]2. Child Protection'!V$1,FALSE)=#REF!,"",VLOOKUP($A47,'[1]2. Child Protection'!$B$8:$BG$226,'[1]2. Child Protection'!V$1,FALSE)-#REF!)</f>
        <v>#REF!</v>
      </c>
      <c r="M47" s="74" t="e">
        <f>IF(VLOOKUP($A47,'[1]2. Child Protection'!$B$8:$BG$226,'[1]2. Child Protection'!W$1,FALSE)=#REF!,"",VLOOKUP($A47,'[1]2. Child Protection'!$B$8:$BG$226,'[1]2. Child Protection'!W$1,FALSE))</f>
        <v>#REF!</v>
      </c>
      <c r="N47" s="74" t="e">
        <f>IF(VLOOKUP($A47,'[1]2. Child Protection'!$B$8:$BG$226,'[1]2. Child Protection'!X$1,FALSE)=E47,"",VLOOKUP($A47,'[1]2. Child Protection'!$B$8:$BG$226,'[1]2. Child Protection'!X$1,FALSE)-E47)</f>
        <v>#VALUE!</v>
      </c>
      <c r="O47" s="74" t="e">
        <f>IF(VLOOKUP($A47,'[1]2. Child Protection'!$B$8:$BG$226,'[1]2. Child Protection'!Y$1,FALSE)=#REF!,"",VLOOKUP($A47,'[1]2. Child Protection'!$B$8:$BG$226,'[1]2. Child Protection'!Y$1,FALSE))</f>
        <v>#REF!</v>
      </c>
      <c r="P47" s="74" t="e">
        <f>IF(VLOOKUP($A47,'[1]2. Child Protection'!$B$8:$BG$226,'[1]2. Child Protection'!Z$1,FALSE)=F47,"",VLOOKUP($A47,'[1]2. Child Protection'!$B$8:$BG$226,'[1]2. Child Protection'!Z$1,FALSE)-F47)</f>
        <v>#VALUE!</v>
      </c>
      <c r="Q47" s="74" t="str">
        <f>IF(VLOOKUP($A47,'[1]2. Child Protection'!$B$8:$BG$226,'[1]2. Child Protection'!AA$1,FALSE)=G47,"",VLOOKUP($A47,'[1]2. Child Protection'!$B$8:$BG$226,'[1]2. Child Protection'!AA$1,FALSE))</f>
        <v/>
      </c>
      <c r="R47" s="61" t="str">
        <f>IF(VLOOKUP($A47,'[1]2. Child Protection'!$B$8:$BG$226,'[1]2. Child Protection'!AB$1,FALSE)=H47,"",VLOOKUP($A47,'[1]2. Child Protection'!$B$8:$BG$226,'[1]2. Child Protection'!AB$1,FALSE))</f>
        <v>MICS 2017-18</v>
      </c>
      <c r="S47" s="61" t="s">
        <v>387</v>
      </c>
      <c r="T47" s="103">
        <v>117.02100159451548</v>
      </c>
      <c r="U47" s="61">
        <v>2021</v>
      </c>
      <c r="V47" s="61" t="s">
        <v>545</v>
      </c>
      <c r="X47" s="61" t="s">
        <v>585</v>
      </c>
      <c r="Y47" s="61" t="b">
        <f t="shared" si="12"/>
        <v>1</v>
      </c>
      <c r="Z47" s="103">
        <f t="shared" si="1"/>
        <v>117.02100159451548</v>
      </c>
      <c r="AA47" s="74">
        <f t="shared" si="2"/>
        <v>2021</v>
      </c>
      <c r="AB47" s="74" t="str">
        <f t="shared" si="3"/>
        <v>Y0T17</v>
      </c>
      <c r="AC47" s="74">
        <f t="shared" si="4"/>
        <v>0</v>
      </c>
      <c r="AD47" s="74" t="str">
        <f t="shared" si="5"/>
        <v>Ministry of Youth Development and Empowerment, Youth at Risk, Gender Affairs, Seniors Security and Dominicans with Disabilities</v>
      </c>
      <c r="AE47" s="61" t="b">
        <f t="shared" si="6"/>
        <v>1</v>
      </c>
      <c r="AF47" s="61" t="b">
        <f t="shared" si="7"/>
        <v>1</v>
      </c>
      <c r="AG47" s="61" t="b">
        <f t="shared" si="8"/>
        <v>1</v>
      </c>
      <c r="AH47" s="61" t="b">
        <f t="shared" si="9"/>
        <v>1</v>
      </c>
      <c r="AI47" s="61" t="s">
        <v>390</v>
      </c>
      <c r="AJ47" s="61">
        <v>31.3</v>
      </c>
      <c r="AK47" s="103">
        <f t="shared" si="10"/>
        <v>31.2905593290863</v>
      </c>
      <c r="AL47" s="103">
        <f t="shared" si="11"/>
        <v>-9.4406709137011546E-3</v>
      </c>
    </row>
    <row r="48" spans="1:38" x14ac:dyDescent="0.25">
      <c r="A48" s="61" t="s">
        <v>79</v>
      </c>
      <c r="B48" s="61" t="s">
        <v>377</v>
      </c>
      <c r="C48" s="74" t="s">
        <v>12</v>
      </c>
      <c r="D48" s="61" t="s">
        <v>12</v>
      </c>
      <c r="E48" s="69" t="s">
        <v>12</v>
      </c>
      <c r="F48" s="71" t="s">
        <v>12</v>
      </c>
      <c r="G48" s="72" t="s">
        <v>12</v>
      </c>
      <c r="H48" s="73" t="s">
        <v>12</v>
      </c>
      <c r="J48" s="61" t="e">
        <f>IF(VLOOKUP($A48,'[1]2. Child Protection'!$B$8:$BG$226,'[1]2. Child Protection'!T$1,FALSE)=C48,"",VLOOKUP($A48,'[1]2. Child Protection'!$B$8:$BG$226,'[1]2. Child Protection'!T$1,FALSE)-C48)</f>
        <v>#VALUE!</v>
      </c>
      <c r="K48" s="61" t="str">
        <f>IF(VLOOKUP($A48,'[1]2. Child Protection'!$B$8:$BG$226,'[1]2. Child Protection'!U$1,FALSE)=D48,"",VLOOKUP($A48,'[1]2. Child Protection'!$B$8:$BG$226,'[1]2. Child Protection'!U$1,FALSE))</f>
        <v/>
      </c>
      <c r="L48" s="74" t="e">
        <f>IF(VLOOKUP($A48,'[1]2. Child Protection'!$B$8:$BG$226,'[1]2. Child Protection'!V$1,FALSE)=#REF!,"",VLOOKUP($A48,'[1]2. Child Protection'!$B$8:$BG$226,'[1]2. Child Protection'!V$1,FALSE)-#REF!)</f>
        <v>#REF!</v>
      </c>
      <c r="M48" s="74" t="e">
        <f>IF(VLOOKUP($A48,'[1]2. Child Protection'!$B$8:$BG$226,'[1]2. Child Protection'!W$1,FALSE)=#REF!,"",VLOOKUP($A48,'[1]2. Child Protection'!$B$8:$BG$226,'[1]2. Child Protection'!W$1,FALSE))</f>
        <v>#REF!</v>
      </c>
      <c r="N48" s="74" t="e">
        <f>IF(VLOOKUP($A48,'[1]2. Child Protection'!$B$8:$BG$226,'[1]2. Child Protection'!X$1,FALSE)=E48,"",VLOOKUP($A48,'[1]2. Child Protection'!$B$8:$BG$226,'[1]2. Child Protection'!X$1,FALSE)-E48)</f>
        <v>#VALUE!</v>
      </c>
      <c r="O48" s="74" t="e">
        <f>IF(VLOOKUP($A48,'[1]2. Child Protection'!$B$8:$BG$226,'[1]2. Child Protection'!Y$1,FALSE)=#REF!,"",VLOOKUP($A48,'[1]2. Child Protection'!$B$8:$BG$226,'[1]2. Child Protection'!Y$1,FALSE))</f>
        <v>#REF!</v>
      </c>
      <c r="P48" s="74" t="e">
        <f>IF(VLOOKUP($A48,'[1]2. Child Protection'!$B$8:$BG$226,'[1]2. Child Protection'!Z$1,FALSE)=F48,"",VLOOKUP($A48,'[1]2. Child Protection'!$B$8:$BG$226,'[1]2. Child Protection'!Z$1,FALSE)-F48)</f>
        <v>#VALUE!</v>
      </c>
      <c r="Q48" s="74" t="str">
        <f>IF(VLOOKUP($A48,'[1]2. Child Protection'!$B$8:$BG$226,'[1]2. Child Protection'!AA$1,FALSE)=G48,"",VLOOKUP($A48,'[1]2. Child Protection'!$B$8:$BG$226,'[1]2. Child Protection'!AA$1,FALSE))</f>
        <v/>
      </c>
      <c r="R48" s="61" t="str">
        <f>IF(VLOOKUP($A48,'[1]2. Child Protection'!$B$8:$BG$226,'[1]2. Child Protection'!AB$1,FALSE)=H48,"",VLOOKUP($A48,'[1]2. Child Protection'!$B$8:$BG$226,'[1]2. Child Protection'!AB$1,FALSE))</f>
        <v>MICS 2014-15</v>
      </c>
      <c r="S48" s="61" t="s">
        <v>388</v>
      </c>
      <c r="T48" s="103">
        <v>85.089939785528415</v>
      </c>
      <c r="U48" s="61">
        <v>2011</v>
      </c>
      <c r="V48" s="61" t="s">
        <v>545</v>
      </c>
      <c r="X48" s="61" t="s">
        <v>586</v>
      </c>
      <c r="Y48" s="61" t="b">
        <f t="shared" si="12"/>
        <v>1</v>
      </c>
      <c r="Z48" s="103">
        <f t="shared" si="1"/>
        <v>85.089939785528415</v>
      </c>
      <c r="AA48" s="74">
        <f t="shared" si="2"/>
        <v>2011</v>
      </c>
      <c r="AB48" s="74" t="str">
        <f t="shared" si="3"/>
        <v>Y0T17</v>
      </c>
      <c r="AC48" s="74">
        <f t="shared" si="4"/>
        <v>0</v>
      </c>
      <c r="AD48" s="74" t="str">
        <f t="shared" si="5"/>
        <v>Comite de Derechos del Nino de Ginebra</v>
      </c>
      <c r="AE48" s="61" t="b">
        <f t="shared" si="6"/>
        <v>1</v>
      </c>
      <c r="AF48" s="61" t="b">
        <f t="shared" si="7"/>
        <v>1</v>
      </c>
      <c r="AG48" s="61" t="b">
        <f t="shared" si="8"/>
        <v>1</v>
      </c>
      <c r="AH48" s="61" t="b">
        <f t="shared" si="9"/>
        <v>1</v>
      </c>
      <c r="AI48" s="61" t="s">
        <v>391</v>
      </c>
      <c r="AJ48" s="61">
        <v>27.7</v>
      </c>
      <c r="AK48" s="103">
        <f t="shared" si="10"/>
        <v>27.745582179519225</v>
      </c>
      <c r="AL48" s="103">
        <f t="shared" si="11"/>
        <v>4.5582179519225718E-2</v>
      </c>
    </row>
    <row r="49" spans="1:38" x14ac:dyDescent="0.25">
      <c r="A49" s="61" t="s">
        <v>81</v>
      </c>
      <c r="B49" s="61" t="s">
        <v>378</v>
      </c>
      <c r="C49" s="96" t="s">
        <v>12</v>
      </c>
      <c r="D49" s="61" t="s">
        <v>12</v>
      </c>
      <c r="E49" s="69" t="s">
        <v>12</v>
      </c>
      <c r="F49" s="71" t="s">
        <v>12</v>
      </c>
      <c r="G49" s="72" t="s">
        <v>12</v>
      </c>
      <c r="H49" s="73" t="s">
        <v>12</v>
      </c>
      <c r="J49" s="61" t="e">
        <f>IF(VLOOKUP($A49,'[1]2. Child Protection'!$B$8:$BG$226,'[1]2. Child Protection'!T$1,FALSE)=C49,"",VLOOKUP($A49,'[1]2. Child Protection'!$B$8:$BG$226,'[1]2. Child Protection'!T$1,FALSE)-C49)</f>
        <v>#VALUE!</v>
      </c>
      <c r="K49" s="61" t="str">
        <f>IF(VLOOKUP($A49,'[1]2. Child Protection'!$B$8:$BG$226,'[1]2. Child Protection'!U$1,FALSE)=D49,"",VLOOKUP($A49,'[1]2. Child Protection'!$B$8:$BG$226,'[1]2. Child Protection'!U$1,FALSE))</f>
        <v/>
      </c>
      <c r="L49" s="74" t="e">
        <f>IF(VLOOKUP($A49,'[1]2. Child Protection'!$B$8:$BG$226,'[1]2. Child Protection'!V$1,FALSE)=#REF!,"",VLOOKUP($A49,'[1]2. Child Protection'!$B$8:$BG$226,'[1]2. Child Protection'!V$1,FALSE)-#REF!)</f>
        <v>#REF!</v>
      </c>
      <c r="M49" s="74" t="e">
        <f>IF(VLOOKUP($A49,'[1]2. Child Protection'!$B$8:$BG$226,'[1]2. Child Protection'!W$1,FALSE)=#REF!,"",VLOOKUP($A49,'[1]2. Child Protection'!$B$8:$BG$226,'[1]2. Child Protection'!W$1,FALSE))</f>
        <v>#REF!</v>
      </c>
      <c r="N49" s="74" t="e">
        <f>IF(VLOOKUP($A49,'[1]2. Child Protection'!$B$8:$BG$226,'[1]2. Child Protection'!X$1,FALSE)=E49,"",VLOOKUP($A49,'[1]2. Child Protection'!$B$8:$BG$226,'[1]2. Child Protection'!X$1,FALSE)-E49)</f>
        <v>#VALUE!</v>
      </c>
      <c r="O49" s="74" t="e">
        <f>IF(VLOOKUP($A49,'[1]2. Child Protection'!$B$8:$BG$226,'[1]2. Child Protection'!Y$1,FALSE)=#REF!,"",VLOOKUP($A49,'[1]2. Child Protection'!$B$8:$BG$226,'[1]2. Child Protection'!Y$1,FALSE))</f>
        <v>#REF!</v>
      </c>
      <c r="P49" s="74" t="e">
        <f>IF(VLOOKUP($A49,'[1]2. Child Protection'!$B$8:$BG$226,'[1]2. Child Protection'!Z$1,FALSE)=F49,"",VLOOKUP($A49,'[1]2. Child Protection'!$B$8:$BG$226,'[1]2. Child Protection'!Z$1,FALSE)-F49)</f>
        <v>#VALUE!</v>
      </c>
      <c r="Q49" s="74" t="str">
        <f>IF(VLOOKUP($A49,'[1]2. Child Protection'!$B$8:$BG$226,'[1]2. Child Protection'!AA$1,FALSE)=G49,"",VLOOKUP($A49,'[1]2. Child Protection'!$B$8:$BG$226,'[1]2. Child Protection'!AA$1,FALSE))</f>
        <v>y</v>
      </c>
      <c r="R49" s="61" t="str">
        <f>IF(VLOOKUP($A49,'[1]2. Child Protection'!$B$8:$BG$226,'[1]2. Child Protection'!AB$1,FALSE)=H49,"",VLOOKUP($A49,'[1]2. Child Protection'!$B$8:$BG$226,'[1]2. Child Protection'!AB$1,FALSE))</f>
        <v>Vital statistics 2017</v>
      </c>
      <c r="S49" s="61" t="s">
        <v>389</v>
      </c>
      <c r="T49" s="103">
        <v>28.179583373838604</v>
      </c>
      <c r="U49" s="61">
        <v>2021</v>
      </c>
      <c r="V49" s="61" t="s">
        <v>545</v>
      </c>
      <c r="X49" s="61" t="s">
        <v>587</v>
      </c>
      <c r="Y49" s="61" t="b">
        <f t="shared" si="12"/>
        <v>1</v>
      </c>
      <c r="Z49" s="103">
        <f t="shared" si="1"/>
        <v>28.179583373838604</v>
      </c>
      <c r="AA49" s="74">
        <f t="shared" si="2"/>
        <v>2021</v>
      </c>
      <c r="AB49" s="74" t="str">
        <f t="shared" si="3"/>
        <v>Y0T17</v>
      </c>
      <c r="AC49" s="74">
        <f t="shared" si="4"/>
        <v>0</v>
      </c>
      <c r="AD49" s="74" t="str">
        <f t="shared" si="5"/>
        <v>Ministerio de Inclusión Económica y Social</v>
      </c>
      <c r="AE49" s="61" t="b">
        <f t="shared" si="6"/>
        <v>1</v>
      </c>
      <c r="AF49" s="61" t="b">
        <f t="shared" si="7"/>
        <v>1</v>
      </c>
      <c r="AG49" s="61" t="b">
        <f t="shared" si="8"/>
        <v>1</v>
      </c>
      <c r="AH49" s="61" t="b">
        <f t="shared" si="9"/>
        <v>1</v>
      </c>
      <c r="AI49" s="61" t="s">
        <v>393</v>
      </c>
      <c r="AJ49" s="61">
        <v>23.4</v>
      </c>
      <c r="AK49" s="103">
        <f t="shared" si="10"/>
        <v>23.424190800681433</v>
      </c>
      <c r="AL49" s="103">
        <f t="shared" si="11"/>
        <v>2.4190800681434865E-2</v>
      </c>
    </row>
    <row r="50" spans="1:38" x14ac:dyDescent="0.25">
      <c r="A50" s="61" t="s">
        <v>76</v>
      </c>
      <c r="B50" s="61" t="s">
        <v>375</v>
      </c>
      <c r="C50" s="74">
        <v>72.987164762481072</v>
      </c>
      <c r="D50" s="61" t="s">
        <v>12</v>
      </c>
      <c r="E50" s="69">
        <v>2016</v>
      </c>
      <c r="F50" s="71" t="s">
        <v>545</v>
      </c>
      <c r="G50" s="72"/>
      <c r="H50" s="73" t="s">
        <v>578</v>
      </c>
      <c r="J50" s="61">
        <f>IF(VLOOKUP($A50,'[1]2. Child Protection'!$B$8:$BG$226,'[1]2. Child Protection'!T$1,FALSE)=C50,"",VLOOKUP($A50,'[1]2. Child Protection'!$B$8:$BG$226,'[1]2. Child Protection'!T$1,FALSE)-C50)</f>
        <v>20.612835237518922</v>
      </c>
      <c r="K50" s="61" t="str">
        <f>IF(VLOOKUP($A50,'[1]2. Child Protection'!$B$8:$BG$226,'[1]2. Child Protection'!U$1,FALSE)=D50,"",VLOOKUP($A50,'[1]2. Child Protection'!$B$8:$BG$226,'[1]2. Child Protection'!U$1,FALSE))</f>
        <v/>
      </c>
      <c r="L50" s="74" t="e">
        <f>IF(VLOOKUP($A50,'[1]2. Child Protection'!$B$8:$BG$226,'[1]2. Child Protection'!V$1,FALSE)=#REF!,"",VLOOKUP($A50,'[1]2. Child Protection'!$B$8:$BG$226,'[1]2. Child Protection'!V$1,FALSE)-#REF!)</f>
        <v>#REF!</v>
      </c>
      <c r="M50" s="74" t="e">
        <f>IF(VLOOKUP($A50,'[1]2. Child Protection'!$B$8:$BG$226,'[1]2. Child Protection'!W$1,FALSE)=#REF!,"",VLOOKUP($A50,'[1]2. Child Protection'!$B$8:$BG$226,'[1]2. Child Protection'!W$1,FALSE))</f>
        <v>#REF!</v>
      </c>
      <c r="N50" s="74">
        <f>IF(VLOOKUP($A50,'[1]2. Child Protection'!$B$8:$BG$226,'[1]2. Child Protection'!X$1,FALSE)=E50,"",VLOOKUP($A50,'[1]2. Child Protection'!$B$8:$BG$226,'[1]2. Child Protection'!X$1,FALSE)-E50)</f>
        <v>-1919.5</v>
      </c>
      <c r="O50" s="74" t="e">
        <f>IF(VLOOKUP($A50,'[1]2. Child Protection'!$B$8:$BG$226,'[1]2. Child Protection'!Y$1,FALSE)=#REF!,"",VLOOKUP($A50,'[1]2. Child Protection'!$B$8:$BG$226,'[1]2. Child Protection'!Y$1,FALSE))</f>
        <v>#REF!</v>
      </c>
      <c r="P50" s="74" t="e">
        <f>IF(VLOOKUP($A50,'[1]2. Child Protection'!$B$8:$BG$226,'[1]2. Child Protection'!Z$1,FALSE)=F50,"",VLOOKUP($A50,'[1]2. Child Protection'!$B$8:$BG$226,'[1]2. Child Protection'!Z$1,FALSE)-F50)</f>
        <v>#VALUE!</v>
      </c>
      <c r="Q50" s="74" t="str">
        <f>IF(VLOOKUP($A50,'[1]2. Child Protection'!$B$8:$BG$226,'[1]2. Child Protection'!AA$1,FALSE)=G50,"",VLOOKUP($A50,'[1]2. Child Protection'!$B$8:$BG$226,'[1]2. Child Protection'!AA$1,FALSE))</f>
        <v/>
      </c>
      <c r="R50" s="61" t="str">
        <f>IF(VLOOKUP($A50,'[1]2. Child Protection'!$B$8:$BG$226,'[1]2. Child Protection'!AB$1,FALSE)=H50,"",VLOOKUP($A50,'[1]2. Child Protection'!$B$8:$BG$226,'[1]2. Child Protection'!AB$1,FALSE))</f>
        <v>DHS 2015</v>
      </c>
      <c r="S50" s="61" t="s">
        <v>390</v>
      </c>
      <c r="T50" s="103">
        <v>31.2905593290863</v>
      </c>
      <c r="U50" s="61">
        <v>2021</v>
      </c>
      <c r="V50" s="61" t="s">
        <v>545</v>
      </c>
      <c r="X50" s="61" t="s">
        <v>588</v>
      </c>
      <c r="Y50" s="61" t="b">
        <f t="shared" si="12"/>
        <v>1</v>
      </c>
      <c r="Z50" s="103">
        <f t="shared" si="1"/>
        <v>31.2905593290863</v>
      </c>
      <c r="AA50" s="74">
        <f t="shared" si="2"/>
        <v>2021</v>
      </c>
      <c r="AB50" s="74" t="str">
        <f t="shared" si="3"/>
        <v>Y0T17</v>
      </c>
      <c r="AC50" s="74">
        <f t="shared" si="4"/>
        <v>0</v>
      </c>
      <c r="AD50" s="74" t="str">
        <f t="shared" si="5"/>
        <v>MOSS Administrative records</v>
      </c>
      <c r="AE50" s="61" t="b">
        <f t="shared" si="6"/>
        <v>1</v>
      </c>
      <c r="AF50" s="61" t="b">
        <f t="shared" si="7"/>
        <v>1</v>
      </c>
      <c r="AG50" s="61" t="b">
        <f t="shared" si="8"/>
        <v>1</v>
      </c>
      <c r="AH50" s="61" t="b">
        <f t="shared" si="9"/>
        <v>1</v>
      </c>
      <c r="AI50" s="61" t="s">
        <v>395</v>
      </c>
      <c r="AJ50" s="61">
        <v>343.4</v>
      </c>
      <c r="AK50" s="103">
        <f t="shared" si="10"/>
        <v>343.4073947318272</v>
      </c>
      <c r="AL50" s="103">
        <f t="shared" si="11"/>
        <v>7.3947318272189477E-3</v>
      </c>
    </row>
    <row r="51" spans="1:38" x14ac:dyDescent="0.25">
      <c r="A51" s="61" t="s">
        <v>77</v>
      </c>
      <c r="B51" s="61" t="s">
        <v>376</v>
      </c>
      <c r="C51" s="74" t="s">
        <v>12</v>
      </c>
      <c r="D51" s="61" t="s">
        <v>12</v>
      </c>
      <c r="E51" s="69" t="s">
        <v>12</v>
      </c>
      <c r="F51" s="71" t="s">
        <v>12</v>
      </c>
      <c r="G51" s="72" t="s">
        <v>12</v>
      </c>
      <c r="H51" s="73" t="s">
        <v>12</v>
      </c>
      <c r="J51" s="61" t="e">
        <f>IF(VLOOKUP($A51,'[1]2. Child Protection'!$B$8:$BG$226,'[1]2. Child Protection'!T$1,FALSE)=C51,"",VLOOKUP($A51,'[1]2. Child Protection'!$B$8:$BG$226,'[1]2. Child Protection'!T$1,FALSE)-C51)</f>
        <v>#VALUE!</v>
      </c>
      <c r="K51" s="61" t="str">
        <f>IF(VLOOKUP($A51,'[1]2. Child Protection'!$B$8:$BG$226,'[1]2. Child Protection'!U$1,FALSE)=D51,"",VLOOKUP($A51,'[1]2. Child Protection'!$B$8:$BG$226,'[1]2. Child Protection'!U$1,FALSE))</f>
        <v/>
      </c>
      <c r="L51" s="74" t="e">
        <f>IF(VLOOKUP($A51,'[1]2. Child Protection'!$B$8:$BG$226,'[1]2. Child Protection'!V$1,FALSE)=#REF!,"",VLOOKUP($A51,'[1]2. Child Protection'!$B$8:$BG$226,'[1]2. Child Protection'!V$1,FALSE)-#REF!)</f>
        <v>#REF!</v>
      </c>
      <c r="M51" s="74" t="e">
        <f>IF(VLOOKUP($A51,'[1]2. Child Protection'!$B$8:$BG$226,'[1]2. Child Protection'!W$1,FALSE)=#REF!,"",VLOOKUP($A51,'[1]2. Child Protection'!$B$8:$BG$226,'[1]2. Child Protection'!W$1,FALSE))</f>
        <v>#REF!</v>
      </c>
      <c r="N51" s="74" t="e">
        <f>IF(VLOOKUP($A51,'[1]2. Child Protection'!$B$8:$BG$226,'[1]2. Child Protection'!X$1,FALSE)=E51,"",VLOOKUP($A51,'[1]2. Child Protection'!$B$8:$BG$226,'[1]2. Child Protection'!X$1,FALSE)-E51)</f>
        <v>#VALUE!</v>
      </c>
      <c r="O51" s="74" t="e">
        <f>IF(VLOOKUP($A51,'[1]2. Child Protection'!$B$8:$BG$226,'[1]2. Child Protection'!Y$1,FALSE)=#REF!,"",VLOOKUP($A51,'[1]2. Child Protection'!$B$8:$BG$226,'[1]2. Child Protection'!Y$1,FALSE))</f>
        <v>#REF!</v>
      </c>
      <c r="P51" s="74" t="e">
        <f>IF(VLOOKUP($A51,'[1]2. Child Protection'!$B$8:$BG$226,'[1]2. Child Protection'!Z$1,FALSE)=F51,"",VLOOKUP($A51,'[1]2. Child Protection'!$B$8:$BG$226,'[1]2. Child Protection'!Z$1,FALSE)-F51)</f>
        <v>#VALUE!</v>
      </c>
      <c r="Q51" s="74" t="str">
        <f>IF(VLOOKUP($A51,'[1]2. Child Protection'!$B$8:$BG$226,'[1]2. Child Protection'!AA$1,FALSE)=G51,"",VLOOKUP($A51,'[1]2. Child Protection'!$B$8:$BG$226,'[1]2. Child Protection'!AA$1,FALSE))</f>
        <v/>
      </c>
      <c r="R51" s="61" t="str">
        <f>IF(VLOOKUP($A51,'[1]2. Child Protection'!$B$8:$BG$226,'[1]2. Child Protection'!AB$1,FALSE)=H51,"",VLOOKUP($A51,'[1]2. Child Protection'!$B$8:$BG$226,'[1]2. Child Protection'!AB$1,FALSE))</f>
        <v>DHS 2012</v>
      </c>
      <c r="S51" s="61" t="s">
        <v>391</v>
      </c>
      <c r="T51" s="103">
        <v>27.745582179519225</v>
      </c>
      <c r="U51" s="61">
        <v>2020</v>
      </c>
      <c r="V51" s="61" t="s">
        <v>545</v>
      </c>
      <c r="X51" s="61" t="s">
        <v>589</v>
      </c>
      <c r="Y51" s="61" t="b">
        <f t="shared" si="12"/>
        <v>1</v>
      </c>
      <c r="Z51" s="103">
        <f t="shared" si="1"/>
        <v>27.745582179519225</v>
      </c>
      <c r="AA51" s="74">
        <f t="shared" si="2"/>
        <v>2020</v>
      </c>
      <c r="AB51" s="74" t="str">
        <f t="shared" si="3"/>
        <v>Y0T17</v>
      </c>
      <c r="AC51" s="74">
        <f t="shared" si="4"/>
        <v>0</v>
      </c>
      <c r="AD51" s="74" t="str">
        <f t="shared" si="5"/>
        <v>Prontuario Estadístico 2020, Sistema de Información para la Infancia, SIPI (ISNA)</v>
      </c>
      <c r="AE51" s="61" t="b">
        <f t="shared" si="6"/>
        <v>1</v>
      </c>
      <c r="AF51" s="61" t="b">
        <f t="shared" si="7"/>
        <v>1</v>
      </c>
      <c r="AG51" s="61" t="b">
        <f t="shared" si="8"/>
        <v>1</v>
      </c>
      <c r="AH51" s="61" t="b">
        <f t="shared" si="9"/>
        <v>1</v>
      </c>
      <c r="AI51" s="61" t="s">
        <v>397</v>
      </c>
      <c r="AJ51" s="61">
        <v>44.2</v>
      </c>
      <c r="AK51" s="103">
        <f t="shared" si="10"/>
        <v>44.21592108128025</v>
      </c>
      <c r="AL51" s="103">
        <f t="shared" si="11"/>
        <v>1.5921081280247051E-2</v>
      </c>
    </row>
    <row r="52" spans="1:38" x14ac:dyDescent="0.25">
      <c r="A52" s="61" t="s">
        <v>65</v>
      </c>
      <c r="B52" s="61" t="s">
        <v>370</v>
      </c>
      <c r="C52" s="96">
        <v>203.91936260324437</v>
      </c>
      <c r="D52" s="61" t="s">
        <v>12</v>
      </c>
      <c r="E52" s="69">
        <v>2021</v>
      </c>
      <c r="F52" s="71" t="s">
        <v>545</v>
      </c>
      <c r="G52" s="72"/>
      <c r="H52" s="73" t="s">
        <v>573</v>
      </c>
      <c r="J52" s="61" t="e">
        <f>IF(VLOOKUP($A52,'[1]2. Child Protection'!$B$8:$BG$226,'[1]2. Child Protection'!T$1,FALSE)=C52,"",VLOOKUP($A52,'[1]2. Child Protection'!$B$8:$BG$226,'[1]2. Child Protection'!T$1,FALSE)-C52)</f>
        <v>#VALUE!</v>
      </c>
      <c r="K52" s="61" t="str">
        <f>IF(VLOOKUP($A52,'[1]2. Child Protection'!$B$8:$BG$226,'[1]2. Child Protection'!U$1,FALSE)=D52,"",VLOOKUP($A52,'[1]2. Child Protection'!$B$8:$BG$226,'[1]2. Child Protection'!U$1,FALSE))</f>
        <v/>
      </c>
      <c r="L52" s="74" t="e">
        <f>IF(VLOOKUP($A52,'[1]2. Child Protection'!$B$8:$BG$226,'[1]2. Child Protection'!V$1,FALSE)=#REF!,"",VLOOKUP($A52,'[1]2. Child Protection'!$B$8:$BG$226,'[1]2. Child Protection'!V$1,FALSE)-#REF!)</f>
        <v>#REF!</v>
      </c>
      <c r="M52" s="74" t="e">
        <f>IF(VLOOKUP($A52,'[1]2. Child Protection'!$B$8:$BG$226,'[1]2. Child Protection'!W$1,FALSE)=#REF!,"",VLOOKUP($A52,'[1]2. Child Protection'!$B$8:$BG$226,'[1]2. Child Protection'!W$1,FALSE))</f>
        <v>#REF!</v>
      </c>
      <c r="N52" s="74" t="e">
        <f>IF(VLOOKUP($A52,'[1]2. Child Protection'!$B$8:$BG$226,'[1]2. Child Protection'!X$1,FALSE)=E52,"",VLOOKUP($A52,'[1]2. Child Protection'!$B$8:$BG$226,'[1]2. Child Protection'!X$1,FALSE)-E52)</f>
        <v>#VALUE!</v>
      </c>
      <c r="O52" s="74" t="e">
        <f>IF(VLOOKUP($A52,'[1]2. Child Protection'!$B$8:$BG$226,'[1]2. Child Protection'!Y$1,FALSE)=#REF!,"",VLOOKUP($A52,'[1]2. Child Protection'!$B$8:$BG$226,'[1]2. Child Protection'!Y$1,FALSE))</f>
        <v>#REF!</v>
      </c>
      <c r="P52" s="74" t="e">
        <f>IF(VLOOKUP($A52,'[1]2. Child Protection'!$B$8:$BG$226,'[1]2. Child Protection'!Z$1,FALSE)=F52,"",VLOOKUP($A52,'[1]2. Child Protection'!$B$8:$BG$226,'[1]2. Child Protection'!Z$1,FALSE)-F52)</f>
        <v>#VALUE!</v>
      </c>
      <c r="Q52" s="74" t="str">
        <f>IF(VLOOKUP($A52,'[1]2. Child Protection'!$B$8:$BG$226,'[1]2. Child Protection'!AA$1,FALSE)=G52,"",VLOOKUP($A52,'[1]2. Child Protection'!$B$8:$BG$226,'[1]2. Child Protection'!AA$1,FALSE))</f>
        <v/>
      </c>
      <c r="R52" s="61" t="str">
        <f>IF(VLOOKUP($A52,'[1]2. Child Protection'!$B$8:$BG$226,'[1]2. Child Protection'!AB$1,FALSE)=H52,"",VLOOKUP($A52,'[1]2. Child Protection'!$B$8:$BG$226,'[1]2. Child Protection'!AB$1,FALSE))</f>
        <v>Censo 2010</v>
      </c>
      <c r="S52" s="61" t="s">
        <v>393</v>
      </c>
      <c r="T52" s="103">
        <v>23.424190800681433</v>
      </c>
      <c r="U52" s="61">
        <v>2010</v>
      </c>
      <c r="V52" s="61" t="s">
        <v>545</v>
      </c>
      <c r="X52" s="61" t="s">
        <v>590</v>
      </c>
      <c r="Y52" s="61" t="b">
        <f t="shared" si="12"/>
        <v>1</v>
      </c>
      <c r="Z52" s="103">
        <f t="shared" si="1"/>
        <v>23.424190800681433</v>
      </c>
      <c r="AA52" s="74">
        <f t="shared" si="2"/>
        <v>2010</v>
      </c>
      <c r="AB52" s="74" t="str">
        <f t="shared" si="3"/>
        <v>Y0T17</v>
      </c>
      <c r="AC52" s="74">
        <f t="shared" si="4"/>
        <v>0</v>
      </c>
      <c r="AD52" s="74" t="str">
        <f t="shared" si="5"/>
        <v>MoLHW as cited in Fourth Periodic Report of States Parties to the CRC</v>
      </c>
      <c r="AE52" s="61" t="b">
        <f t="shared" si="6"/>
        <v>1</v>
      </c>
      <c r="AF52" s="61" t="b">
        <f t="shared" si="7"/>
        <v>1</v>
      </c>
      <c r="AG52" s="61" t="b">
        <f t="shared" si="8"/>
        <v>1</v>
      </c>
      <c r="AH52" s="61" t="b">
        <f t="shared" si="9"/>
        <v>1</v>
      </c>
      <c r="AI52" s="61" t="s">
        <v>400</v>
      </c>
      <c r="AJ52" s="61">
        <v>49.9</v>
      </c>
      <c r="AK52" s="103">
        <f t="shared" si="10"/>
        <v>49.852508554237268</v>
      </c>
      <c r="AL52" s="103">
        <f t="shared" si="11"/>
        <v>-4.7491445762730677E-2</v>
      </c>
    </row>
    <row r="53" spans="1:38" x14ac:dyDescent="0.25">
      <c r="A53" s="61" t="s">
        <v>83</v>
      </c>
      <c r="B53" s="61" t="s">
        <v>379</v>
      </c>
      <c r="C53" s="96">
        <v>316.13908603894635</v>
      </c>
      <c r="D53" s="61" t="s">
        <v>12</v>
      </c>
      <c r="E53" s="69">
        <v>2014</v>
      </c>
      <c r="F53" s="71" t="s">
        <v>545</v>
      </c>
      <c r="G53" s="72"/>
      <c r="H53" s="73" t="s">
        <v>579</v>
      </c>
      <c r="J53" s="61" t="e">
        <f>IF(VLOOKUP($A53,'[1]2. Child Protection'!$B$8:$BG$226,'[1]2. Child Protection'!T$1,FALSE)=C53,"",VLOOKUP($A53,'[1]2. Child Protection'!$B$8:$BG$226,'[1]2. Child Protection'!T$1,FALSE)-C53)</f>
        <v>#VALUE!</v>
      </c>
      <c r="K53" s="61" t="str">
        <f>IF(VLOOKUP($A53,'[1]2. Child Protection'!$B$8:$BG$226,'[1]2. Child Protection'!U$1,FALSE)=D53,"",VLOOKUP($A53,'[1]2. Child Protection'!$B$8:$BG$226,'[1]2. Child Protection'!U$1,FALSE))</f>
        <v/>
      </c>
      <c r="L53" s="74" t="e">
        <f>IF(VLOOKUP($A53,'[1]2. Child Protection'!$B$8:$BG$226,'[1]2. Child Protection'!V$1,FALSE)=#REF!,"",VLOOKUP($A53,'[1]2. Child Protection'!$B$8:$BG$226,'[1]2. Child Protection'!V$1,FALSE)-#REF!)</f>
        <v>#REF!</v>
      </c>
      <c r="M53" s="74" t="e">
        <f>IF(VLOOKUP($A53,'[1]2. Child Protection'!$B$8:$BG$226,'[1]2. Child Protection'!W$1,FALSE)=#REF!,"",VLOOKUP($A53,'[1]2. Child Protection'!$B$8:$BG$226,'[1]2. Child Protection'!W$1,FALSE))</f>
        <v>#REF!</v>
      </c>
      <c r="N53" s="74">
        <f>IF(VLOOKUP($A53,'[1]2. Child Protection'!$B$8:$BG$226,'[1]2. Child Protection'!X$1,FALSE)=E53,"",VLOOKUP($A53,'[1]2. Child Protection'!$B$8:$BG$226,'[1]2. Child Protection'!X$1,FALSE)-E53)</f>
        <v>-1914.4</v>
      </c>
      <c r="O53" s="74" t="e">
        <f>IF(VLOOKUP($A53,'[1]2. Child Protection'!$B$8:$BG$226,'[1]2. Child Protection'!Y$1,FALSE)=#REF!,"",VLOOKUP($A53,'[1]2. Child Protection'!$B$8:$BG$226,'[1]2. Child Protection'!Y$1,FALSE))</f>
        <v>#REF!</v>
      </c>
      <c r="P53" s="74" t="e">
        <f>IF(VLOOKUP($A53,'[1]2. Child Protection'!$B$8:$BG$226,'[1]2. Child Protection'!Z$1,FALSE)=F53,"",VLOOKUP($A53,'[1]2. Child Protection'!$B$8:$BG$226,'[1]2. Child Protection'!Z$1,FALSE)-F53)</f>
        <v>#VALUE!</v>
      </c>
      <c r="Q53" s="74" t="str">
        <f>IF(VLOOKUP($A53,'[1]2. Child Protection'!$B$8:$BG$226,'[1]2. Child Protection'!AA$1,FALSE)=G53,"",VLOOKUP($A53,'[1]2. Child Protection'!$B$8:$BG$226,'[1]2. Child Protection'!AA$1,FALSE))</f>
        <v>y</v>
      </c>
      <c r="R53" s="61" t="str">
        <f>IF(VLOOKUP($A53,'[1]2. Child Protection'!$B$8:$BG$226,'[1]2. Child Protection'!AB$1,FALSE)=H53,"",VLOOKUP($A53,'[1]2. Child Protection'!$B$8:$BG$226,'[1]2. Child Protection'!AB$1,FALSE))</f>
        <v>INEC 2013</v>
      </c>
      <c r="S53" s="61" t="s">
        <v>394</v>
      </c>
      <c r="T53" s="103">
        <v>535.42860614406356</v>
      </c>
      <c r="U53" s="61">
        <v>2009</v>
      </c>
      <c r="V53" s="61" t="s">
        <v>545</v>
      </c>
      <c r="X53" s="61" t="s">
        <v>608</v>
      </c>
      <c r="Y53" s="61" t="b">
        <f t="shared" si="12"/>
        <v>0</v>
      </c>
      <c r="Z53" s="103">
        <f t="shared" si="1"/>
        <v>0</v>
      </c>
      <c r="AA53" s="74">
        <f t="shared" si="2"/>
        <v>0</v>
      </c>
      <c r="AB53" s="74">
        <f t="shared" si="3"/>
        <v>0</v>
      </c>
      <c r="AC53" s="74">
        <f t="shared" si="4"/>
        <v>0</v>
      </c>
      <c r="AD53" s="74">
        <f t="shared" si="5"/>
        <v>0</v>
      </c>
      <c r="AE53" s="61" t="b">
        <f t="shared" si="6"/>
        <v>0</v>
      </c>
      <c r="AF53" s="61" t="b">
        <f t="shared" si="7"/>
        <v>0</v>
      </c>
      <c r="AG53" s="61" t="b">
        <f t="shared" si="8"/>
        <v>1</v>
      </c>
      <c r="AH53" s="61" t="b">
        <f t="shared" si="9"/>
        <v>0</v>
      </c>
      <c r="AI53" s="61" t="s">
        <v>402</v>
      </c>
      <c r="AJ53" s="61">
        <v>53.3</v>
      </c>
      <c r="AK53" s="103">
        <f t="shared" si="10"/>
        <v>53.296722038407751</v>
      </c>
      <c r="AL53" s="103">
        <f t="shared" si="11"/>
        <v>-3.27796159224647E-3</v>
      </c>
    </row>
    <row r="54" spans="1:38" x14ac:dyDescent="0.25">
      <c r="A54" s="61" t="s">
        <v>90</v>
      </c>
      <c r="B54" s="61" t="s">
        <v>382</v>
      </c>
      <c r="C54" s="74">
        <v>19.045485587971626</v>
      </c>
      <c r="D54" s="61" t="s">
        <v>12</v>
      </c>
      <c r="E54" s="69">
        <v>2016</v>
      </c>
      <c r="F54" s="71" t="s">
        <v>545</v>
      </c>
      <c r="G54" s="72"/>
      <c r="H54" s="73" t="s">
        <v>581</v>
      </c>
      <c r="J54" s="61">
        <f>IF(VLOOKUP($A54,'[1]2. Child Protection'!$B$8:$BG$226,'[1]2. Child Protection'!T$1,FALSE)=C54,"",VLOOKUP($A54,'[1]2. Child Protection'!$B$8:$BG$226,'[1]2. Child Protection'!T$1,FALSE)-C54)</f>
        <v>79.954514412028374</v>
      </c>
      <c r="K54" s="61" t="str">
        <f>IF(VLOOKUP($A54,'[1]2. Child Protection'!$B$8:$BG$226,'[1]2. Child Protection'!U$1,FALSE)=D54,"",VLOOKUP($A54,'[1]2. Child Protection'!$B$8:$BG$226,'[1]2. Child Protection'!U$1,FALSE))</f>
        <v/>
      </c>
      <c r="L54" s="74" t="e">
        <f>IF(VLOOKUP($A54,'[1]2. Child Protection'!$B$8:$BG$226,'[1]2. Child Protection'!V$1,FALSE)=#REF!,"",VLOOKUP($A54,'[1]2. Child Protection'!$B$8:$BG$226,'[1]2. Child Protection'!V$1,FALSE)-#REF!)</f>
        <v>#REF!</v>
      </c>
      <c r="M54" s="74" t="e">
        <f>IF(VLOOKUP($A54,'[1]2. Child Protection'!$B$8:$BG$226,'[1]2. Child Protection'!W$1,FALSE)=#REF!,"",VLOOKUP($A54,'[1]2. Child Protection'!$B$8:$BG$226,'[1]2. Child Protection'!W$1,FALSE))</f>
        <v>#REF!</v>
      </c>
      <c r="N54" s="74">
        <f>IF(VLOOKUP($A54,'[1]2. Child Protection'!$B$8:$BG$226,'[1]2. Child Protection'!X$1,FALSE)=E54,"",VLOOKUP($A54,'[1]2. Child Protection'!$B$8:$BG$226,'[1]2. Child Protection'!X$1,FALSE)-E54)</f>
        <v>-1916.4</v>
      </c>
      <c r="O54" s="74" t="e">
        <f>IF(VLOOKUP($A54,'[1]2. Child Protection'!$B$8:$BG$226,'[1]2. Child Protection'!Y$1,FALSE)=#REF!,"",VLOOKUP($A54,'[1]2. Child Protection'!$B$8:$BG$226,'[1]2. Child Protection'!Y$1,FALSE))</f>
        <v>#REF!</v>
      </c>
      <c r="P54" s="74" t="e">
        <f>IF(VLOOKUP($A54,'[1]2. Child Protection'!$B$8:$BG$226,'[1]2. Child Protection'!Z$1,FALSE)=F54,"",VLOOKUP($A54,'[1]2. Child Protection'!$B$8:$BG$226,'[1]2. Child Protection'!Z$1,FALSE)-F54)</f>
        <v>#VALUE!</v>
      </c>
      <c r="Q54" s="74" t="str">
        <f>IF(VLOOKUP($A54,'[1]2. Child Protection'!$B$8:$BG$226,'[1]2. Child Protection'!AA$1,FALSE)=G54,"",VLOOKUP($A54,'[1]2. Child Protection'!$B$8:$BG$226,'[1]2. Child Protection'!AA$1,FALSE))</f>
        <v/>
      </c>
      <c r="R54" s="61" t="str">
        <f>IF(VLOOKUP($A54,'[1]2. Child Protection'!$B$8:$BG$226,'[1]2. Child Protection'!AB$1,FALSE)=H54,"",VLOOKUP($A54,'[1]2. Child Protection'!$B$8:$BG$226,'[1]2. Child Protection'!AB$1,FALSE))</f>
        <v>MICS 2019</v>
      </c>
      <c r="S54" s="61" t="s">
        <v>395</v>
      </c>
      <c r="T54" s="103">
        <v>343.4073947318272</v>
      </c>
      <c r="U54" s="61">
        <v>2020</v>
      </c>
      <c r="V54" s="61" t="s">
        <v>545</v>
      </c>
      <c r="X54" s="61" t="s">
        <v>591</v>
      </c>
      <c r="Y54" s="61" t="b">
        <f t="shared" si="12"/>
        <v>1</v>
      </c>
      <c r="Z54" s="103">
        <f t="shared" si="1"/>
        <v>343.4073947318272</v>
      </c>
      <c r="AA54" s="74">
        <f t="shared" si="2"/>
        <v>2020</v>
      </c>
      <c r="AB54" s="74" t="str">
        <f t="shared" si="3"/>
        <v>Y0T17</v>
      </c>
      <c r="AC54" s="74">
        <f t="shared" si="4"/>
        <v>0</v>
      </c>
      <c r="AD54" s="74" t="str">
        <f t="shared" si="5"/>
        <v>Deputy Prime Minister Office in charge of Residential Children Care Facilities</v>
      </c>
      <c r="AE54" s="61" t="b">
        <f t="shared" si="6"/>
        <v>1</v>
      </c>
      <c r="AF54" s="61" t="b">
        <f t="shared" si="7"/>
        <v>1</v>
      </c>
      <c r="AG54" s="61" t="b">
        <f t="shared" si="8"/>
        <v>1</v>
      </c>
      <c r="AH54" s="61" t="b">
        <f t="shared" si="9"/>
        <v>1</v>
      </c>
      <c r="AI54" s="61" t="s">
        <v>403</v>
      </c>
      <c r="AJ54" s="61">
        <v>429</v>
      </c>
      <c r="AK54" s="103">
        <f t="shared" si="10"/>
        <v>428.9649089852926</v>
      </c>
      <c r="AL54" s="103">
        <f t="shared" si="11"/>
        <v>-3.5091014707404611E-2</v>
      </c>
    </row>
    <row r="55" spans="1:38" x14ac:dyDescent="0.25">
      <c r="A55" s="61" t="s">
        <v>91</v>
      </c>
      <c r="B55" s="61" t="s">
        <v>534</v>
      </c>
      <c r="C55" s="96" t="s">
        <v>12</v>
      </c>
      <c r="D55" s="61" t="s">
        <v>12</v>
      </c>
      <c r="E55" s="69" t="s">
        <v>12</v>
      </c>
      <c r="F55" s="69" t="s">
        <v>12</v>
      </c>
      <c r="G55" s="70" t="s">
        <v>12</v>
      </c>
      <c r="H55" s="73" t="s">
        <v>12</v>
      </c>
      <c r="J55" s="61" t="e">
        <f>IF(VLOOKUP($A55,'[1]2. Child Protection'!$B$8:$BG$226,'[1]2. Child Protection'!T$1,FALSE)=C55,"",VLOOKUP($A55,'[1]2. Child Protection'!$B$8:$BG$226,'[1]2. Child Protection'!T$1,FALSE)-C55)</f>
        <v>#VALUE!</v>
      </c>
      <c r="K55" s="61" t="str">
        <f>IF(VLOOKUP($A55,'[1]2. Child Protection'!$B$8:$BG$226,'[1]2. Child Protection'!U$1,FALSE)=D55,"",VLOOKUP($A55,'[1]2. Child Protection'!$B$8:$BG$226,'[1]2. Child Protection'!U$1,FALSE))</f>
        <v/>
      </c>
      <c r="L55" s="74" t="e">
        <f>IF(VLOOKUP($A55,'[1]2. Child Protection'!$B$8:$BG$226,'[1]2. Child Protection'!V$1,FALSE)=#REF!,"",VLOOKUP($A55,'[1]2. Child Protection'!$B$8:$BG$226,'[1]2. Child Protection'!V$1,FALSE)-#REF!)</f>
        <v>#REF!</v>
      </c>
      <c r="M55" s="74" t="e">
        <f>IF(VLOOKUP($A55,'[1]2. Child Protection'!$B$8:$BG$226,'[1]2. Child Protection'!W$1,FALSE)=#REF!,"",VLOOKUP($A55,'[1]2. Child Protection'!$B$8:$BG$226,'[1]2. Child Protection'!W$1,FALSE))</f>
        <v>#REF!</v>
      </c>
      <c r="N55" s="74" t="e">
        <f>IF(VLOOKUP($A55,'[1]2. Child Protection'!$B$8:$BG$226,'[1]2. Child Protection'!X$1,FALSE)=E55,"",VLOOKUP($A55,'[1]2. Child Protection'!$B$8:$BG$226,'[1]2. Child Protection'!X$1,FALSE)-E55)</f>
        <v>#VALUE!</v>
      </c>
      <c r="O55" s="74" t="e">
        <f>IF(VLOOKUP($A55,'[1]2. Child Protection'!$B$8:$BG$226,'[1]2. Child Protection'!Y$1,FALSE)=#REF!,"",VLOOKUP($A55,'[1]2. Child Protection'!$B$8:$BG$226,'[1]2. Child Protection'!Y$1,FALSE))</f>
        <v>#REF!</v>
      </c>
      <c r="P55" s="74" t="e">
        <f>IF(VLOOKUP($A55,'[1]2. Child Protection'!$B$8:$BG$226,'[1]2. Child Protection'!Z$1,FALSE)=F55,"",VLOOKUP($A55,'[1]2. Child Protection'!$B$8:$BG$226,'[1]2. Child Protection'!Z$1,FALSE)-F55)</f>
        <v>#VALUE!</v>
      </c>
      <c r="Q55" s="74" t="str">
        <f>IF(VLOOKUP($A55,'[1]2. Child Protection'!$B$8:$BG$226,'[1]2. Child Protection'!AA$1,FALSE)=G55,"",VLOOKUP($A55,'[1]2. Child Protection'!$B$8:$BG$226,'[1]2. Child Protection'!AA$1,FALSE))</f>
        <v>v</v>
      </c>
      <c r="R55" s="61" t="str">
        <f>IF(VLOOKUP($A55,'[1]2. Child Protection'!$B$8:$BG$226,'[1]2. Child Protection'!AB$1,FALSE)=H55,"",VLOOKUP($A55,'[1]2. Child Protection'!$B$8:$BG$226,'[1]2. Child Protection'!AB$1,FALSE))</f>
        <v>UNSD Population and Vital Statistics Report, January 2021, latest update on 4 Jan 2022</v>
      </c>
      <c r="S55" s="61" t="s">
        <v>397</v>
      </c>
      <c r="T55" s="103">
        <v>44.21592108128025</v>
      </c>
      <c r="U55" s="61">
        <v>2012</v>
      </c>
      <c r="V55" s="61" t="s">
        <v>545</v>
      </c>
      <c r="X55" s="61" t="s">
        <v>592</v>
      </c>
      <c r="Y55" s="61" t="b">
        <f t="shared" si="12"/>
        <v>1</v>
      </c>
      <c r="Z55" s="103">
        <f t="shared" si="1"/>
        <v>44.21592108128025</v>
      </c>
      <c r="AA55" s="74">
        <f t="shared" si="2"/>
        <v>2012</v>
      </c>
      <c r="AB55" s="74" t="str">
        <f t="shared" si="3"/>
        <v>Y0T17</v>
      </c>
      <c r="AC55" s="74">
        <f t="shared" si="4"/>
        <v>0</v>
      </c>
      <c r="AD55" s="74" t="str">
        <f t="shared" si="5"/>
        <v>Ministry of Social Welfare, Women and Poverty Alleviation, annual report 2012</v>
      </c>
      <c r="AE55" s="61" t="b">
        <f t="shared" si="6"/>
        <v>1</v>
      </c>
      <c r="AF55" s="61" t="b">
        <f t="shared" si="7"/>
        <v>1</v>
      </c>
      <c r="AG55" s="61" t="b">
        <f t="shared" si="8"/>
        <v>1</v>
      </c>
      <c r="AH55" s="61" t="b">
        <f t="shared" si="9"/>
        <v>1</v>
      </c>
      <c r="AI55" s="61" t="s">
        <v>404</v>
      </c>
      <c r="AJ55" s="61">
        <v>26.6</v>
      </c>
      <c r="AK55" s="103">
        <f t="shared" si="10"/>
        <v>26.620009901238006</v>
      </c>
      <c r="AL55" s="103">
        <f t="shared" si="11"/>
        <v>2.0009901238005057E-2</v>
      </c>
    </row>
    <row r="56" spans="1:38" x14ac:dyDescent="0.25">
      <c r="A56" s="61" t="s">
        <v>92</v>
      </c>
      <c r="B56" s="61" t="s">
        <v>383</v>
      </c>
      <c r="C56" s="96"/>
      <c r="E56" s="69"/>
      <c r="F56" s="69"/>
      <c r="G56" s="70"/>
      <c r="H56" s="73"/>
      <c r="J56" s="61" t="e">
        <f>IF(VLOOKUP($A56,'[1]2. Child Protection'!$B$8:$BG$226,'[1]2. Child Protection'!T$1,FALSE)=C56,"",VLOOKUP($A56,'[1]2. Child Protection'!$B$8:$BG$226,'[1]2. Child Protection'!T$1,FALSE)-C56)</f>
        <v>#VALUE!</v>
      </c>
      <c r="K56" s="61" t="str">
        <f>IF(VLOOKUP($A56,'[1]2. Child Protection'!$B$8:$BG$226,'[1]2. Child Protection'!U$1,FALSE)=D56,"",VLOOKUP($A56,'[1]2. Child Protection'!$B$8:$BG$226,'[1]2. Child Protection'!U$1,FALSE))</f>
        <v/>
      </c>
      <c r="L56" s="74" t="e">
        <f>IF(VLOOKUP($A56,'[1]2. Child Protection'!$B$8:$BG$226,'[1]2. Child Protection'!V$1,FALSE)=#REF!,"",VLOOKUP($A56,'[1]2. Child Protection'!$B$8:$BG$226,'[1]2. Child Protection'!V$1,FALSE)-#REF!)</f>
        <v>#REF!</v>
      </c>
      <c r="M56" s="74" t="e">
        <f>IF(VLOOKUP($A56,'[1]2. Child Protection'!$B$8:$BG$226,'[1]2. Child Protection'!W$1,FALSE)=#REF!,"",VLOOKUP($A56,'[1]2. Child Protection'!$B$8:$BG$226,'[1]2. Child Protection'!W$1,FALSE))</f>
        <v>#REF!</v>
      </c>
      <c r="N56" s="74">
        <f>IF(VLOOKUP($A56,'[1]2. Child Protection'!$B$8:$BG$226,'[1]2. Child Protection'!X$1,FALSE)=E56,"",VLOOKUP($A56,'[1]2. Child Protection'!$B$8:$BG$226,'[1]2. Child Protection'!X$1,FALSE)-E56)</f>
        <v>100</v>
      </c>
      <c r="O56" s="74" t="e">
        <f>IF(VLOOKUP($A56,'[1]2. Child Protection'!$B$8:$BG$226,'[1]2. Child Protection'!Y$1,FALSE)=#REF!,"",VLOOKUP($A56,'[1]2. Child Protection'!$B$8:$BG$226,'[1]2. Child Protection'!Y$1,FALSE))</f>
        <v>#REF!</v>
      </c>
      <c r="P56" s="74">
        <f>IF(VLOOKUP($A56,'[1]2. Child Protection'!$B$8:$BG$226,'[1]2. Child Protection'!Z$1,FALSE)=F56,"",VLOOKUP($A56,'[1]2. Child Protection'!$B$8:$BG$226,'[1]2. Child Protection'!Z$1,FALSE)-F56)</f>
        <v>100</v>
      </c>
      <c r="Q56" s="74" t="str">
        <f>IF(VLOOKUP($A56,'[1]2. Child Protection'!$B$8:$BG$226,'[1]2. Child Protection'!AA$1,FALSE)=G56,"",VLOOKUP($A56,'[1]2. Child Protection'!$B$8:$BG$226,'[1]2. Child Protection'!AA$1,FALSE))</f>
        <v>v</v>
      </c>
      <c r="R56" s="61" t="str">
        <f>IF(VLOOKUP($A56,'[1]2. Child Protection'!$B$8:$BG$226,'[1]2. Child Protection'!AB$1,FALSE)=H56,"",VLOOKUP($A56,'[1]2. Child Protection'!$B$8:$BG$226,'[1]2. Child Protection'!AB$1,FALSE))</f>
        <v>UNSD Population and Vital Statistics Report, January 2021, latest update on 4 Jan 2022</v>
      </c>
      <c r="S56" s="61" t="s">
        <v>398</v>
      </c>
      <c r="T56" s="103">
        <v>735.58476489911266</v>
      </c>
      <c r="U56" s="61">
        <v>2007</v>
      </c>
      <c r="V56" s="61" t="s">
        <v>545</v>
      </c>
      <c r="X56" s="61" t="s">
        <v>697</v>
      </c>
      <c r="Y56" s="61" t="b">
        <f t="shared" si="12"/>
        <v>0</v>
      </c>
      <c r="Z56" s="103">
        <f t="shared" si="1"/>
        <v>0</v>
      </c>
      <c r="AA56" s="74">
        <f t="shared" si="2"/>
        <v>0</v>
      </c>
      <c r="AB56" s="74">
        <f t="shared" si="3"/>
        <v>0</v>
      </c>
      <c r="AC56" s="74">
        <f t="shared" si="4"/>
        <v>0</v>
      </c>
      <c r="AD56" s="74">
        <f t="shared" si="5"/>
        <v>0</v>
      </c>
      <c r="AE56" s="61" t="b">
        <f t="shared" si="6"/>
        <v>0</v>
      </c>
      <c r="AF56" s="61" t="b">
        <f t="shared" si="7"/>
        <v>0</v>
      </c>
      <c r="AG56" s="61" t="b">
        <f t="shared" si="8"/>
        <v>1</v>
      </c>
      <c r="AH56" s="61" t="b">
        <f t="shared" si="9"/>
        <v>0</v>
      </c>
      <c r="AI56" s="61" t="s">
        <v>405</v>
      </c>
      <c r="AJ56" s="61">
        <v>87.9</v>
      </c>
      <c r="AK56" s="103">
        <f t="shared" si="10"/>
        <v>87.894143913958345</v>
      </c>
      <c r="AL56" s="103">
        <f t="shared" si="11"/>
        <v>-5.8560860416605465E-3</v>
      </c>
    </row>
    <row r="57" spans="1:38" x14ac:dyDescent="0.25">
      <c r="A57" s="61" t="s">
        <v>121</v>
      </c>
      <c r="B57" s="61" t="s">
        <v>403</v>
      </c>
      <c r="C57" s="96">
        <v>428.9649089852926</v>
      </c>
      <c r="D57" s="61" t="s">
        <v>12</v>
      </c>
      <c r="E57" s="69">
        <v>2012</v>
      </c>
      <c r="F57" s="71" t="s">
        <v>545</v>
      </c>
      <c r="G57" s="72"/>
      <c r="H57" s="73" t="s">
        <v>596</v>
      </c>
      <c r="J57" s="61" t="e">
        <f>IF(VLOOKUP($A57,'[1]2. Child Protection'!$B$8:$BG$226,'[1]2. Child Protection'!T$1,FALSE)=C57,"",VLOOKUP($A57,'[1]2. Child Protection'!$B$8:$BG$226,'[1]2. Child Protection'!T$1,FALSE)-C57)</f>
        <v>#VALUE!</v>
      </c>
      <c r="K57" s="61" t="str">
        <f>IF(VLOOKUP($A57,'[1]2. Child Protection'!$B$8:$BG$226,'[1]2. Child Protection'!U$1,FALSE)=D57,"",VLOOKUP($A57,'[1]2. Child Protection'!$B$8:$BG$226,'[1]2. Child Protection'!U$1,FALSE))</f>
        <v/>
      </c>
      <c r="L57" s="74" t="e">
        <f>IF(VLOOKUP($A57,'[1]2. Child Protection'!$B$8:$BG$226,'[1]2. Child Protection'!V$1,FALSE)=#REF!,"",VLOOKUP($A57,'[1]2. Child Protection'!$B$8:$BG$226,'[1]2. Child Protection'!V$1,FALSE)-#REF!)</f>
        <v>#REF!</v>
      </c>
      <c r="M57" s="74" t="e">
        <f>IF(VLOOKUP($A57,'[1]2. Child Protection'!$B$8:$BG$226,'[1]2. Child Protection'!W$1,FALSE)=#REF!,"",VLOOKUP($A57,'[1]2. Child Protection'!$B$8:$BG$226,'[1]2. Child Protection'!W$1,FALSE))</f>
        <v>#REF!</v>
      </c>
      <c r="N57" s="74">
        <f>IF(VLOOKUP($A57,'[1]2. Child Protection'!$B$8:$BG$226,'[1]2. Child Protection'!X$1,FALSE)=E57,"",VLOOKUP($A57,'[1]2. Child Protection'!$B$8:$BG$226,'[1]2. Child Protection'!X$1,FALSE)-E57)</f>
        <v>-1912</v>
      </c>
      <c r="O57" s="74" t="e">
        <f>IF(VLOOKUP($A57,'[1]2. Child Protection'!$B$8:$BG$226,'[1]2. Child Protection'!Y$1,FALSE)=#REF!,"",VLOOKUP($A57,'[1]2. Child Protection'!$B$8:$BG$226,'[1]2. Child Protection'!Y$1,FALSE))</f>
        <v>#REF!</v>
      </c>
      <c r="P57" s="74" t="e">
        <f>IF(VLOOKUP($A57,'[1]2. Child Protection'!$B$8:$BG$226,'[1]2. Child Protection'!Z$1,FALSE)=F57,"",VLOOKUP($A57,'[1]2. Child Protection'!$B$8:$BG$226,'[1]2. Child Protection'!Z$1,FALSE)-F57)</f>
        <v>#VALUE!</v>
      </c>
      <c r="Q57" s="74" t="str">
        <f>IF(VLOOKUP($A57,'[1]2. Child Protection'!$B$8:$BG$226,'[1]2. Child Protection'!AA$1,FALSE)=G57,"",VLOOKUP($A57,'[1]2. Child Protection'!$B$8:$BG$226,'[1]2. Child Protection'!AA$1,FALSE))</f>
        <v>v</v>
      </c>
      <c r="R57" s="61" t="str">
        <f>IF(VLOOKUP($A57,'[1]2. Child Protection'!$B$8:$BG$226,'[1]2. Child Protection'!AB$1,FALSE)=H57,"",VLOOKUP($A57,'[1]2. Child Protection'!$B$8:$BG$226,'[1]2. Child Protection'!AB$1,FALSE))</f>
        <v>Federal Statistical Office</v>
      </c>
      <c r="S57" s="61" t="s">
        <v>399</v>
      </c>
      <c r="T57" s="103">
        <v>345.22770247506423</v>
      </c>
      <c r="U57" s="61">
        <v>2008</v>
      </c>
      <c r="V57" s="61" t="s">
        <v>545</v>
      </c>
      <c r="X57" s="61" t="s">
        <v>698</v>
      </c>
      <c r="Y57" s="61" t="b">
        <f t="shared" si="12"/>
        <v>0</v>
      </c>
      <c r="Z57" s="103">
        <f t="shared" si="1"/>
        <v>0</v>
      </c>
      <c r="AA57" s="74">
        <f t="shared" si="2"/>
        <v>0</v>
      </c>
      <c r="AB57" s="74">
        <f t="shared" si="3"/>
        <v>0</v>
      </c>
      <c r="AC57" s="74">
        <f t="shared" si="4"/>
        <v>0</v>
      </c>
      <c r="AD57" s="74">
        <f t="shared" si="5"/>
        <v>0</v>
      </c>
      <c r="AE57" s="61" t="b">
        <f t="shared" si="6"/>
        <v>0</v>
      </c>
      <c r="AF57" s="61" t="b">
        <f t="shared" si="7"/>
        <v>0</v>
      </c>
      <c r="AG57" s="61" t="b">
        <f>AC57=W57</f>
        <v>1</v>
      </c>
      <c r="AH57" s="61" t="b">
        <f t="shared" si="9"/>
        <v>0</v>
      </c>
      <c r="AI57" s="61" t="s">
        <v>406</v>
      </c>
      <c r="AJ57" s="61">
        <v>282.8</v>
      </c>
      <c r="AK57" s="103">
        <f t="shared" si="10"/>
        <v>282.7551150082603</v>
      </c>
      <c r="AL57" s="103">
        <f t="shared" si="11"/>
        <v>-4.4884991739706948E-2</v>
      </c>
    </row>
    <row r="58" spans="1:38" x14ac:dyDescent="0.25">
      <c r="A58" s="61" t="s">
        <v>98</v>
      </c>
      <c r="B58" s="61" t="s">
        <v>386</v>
      </c>
      <c r="C58" s="74" t="s">
        <v>12</v>
      </c>
      <c r="D58" s="61" t="s">
        <v>12</v>
      </c>
      <c r="E58" s="69" t="s">
        <v>12</v>
      </c>
      <c r="F58" s="71" t="s">
        <v>12</v>
      </c>
      <c r="G58" s="72" t="s">
        <v>12</v>
      </c>
      <c r="H58" s="73" t="s">
        <v>12</v>
      </c>
      <c r="J58" s="61" t="e">
        <f>IF(VLOOKUP($A58,'[1]2. Child Protection'!$B$8:$BG$226,'[1]2. Child Protection'!T$1,FALSE)=C58,"",VLOOKUP($A58,'[1]2. Child Protection'!$B$8:$BG$226,'[1]2. Child Protection'!T$1,FALSE)-C58)</f>
        <v>#VALUE!</v>
      </c>
      <c r="K58" s="61" t="str">
        <f>IF(VLOOKUP($A58,'[1]2. Child Protection'!$B$8:$BG$226,'[1]2. Child Protection'!U$1,FALSE)=D58,"",VLOOKUP($A58,'[1]2. Child Protection'!$B$8:$BG$226,'[1]2. Child Protection'!U$1,FALSE))</f>
        <v>x</v>
      </c>
      <c r="L58" s="74" t="e">
        <f>IF(VLOOKUP($A58,'[1]2. Child Protection'!$B$8:$BG$226,'[1]2. Child Protection'!V$1,FALSE)=#REF!,"",VLOOKUP($A58,'[1]2. Child Protection'!$B$8:$BG$226,'[1]2. Child Protection'!V$1,FALSE)-#REF!)</f>
        <v>#REF!</v>
      </c>
      <c r="M58" s="74" t="e">
        <f>IF(VLOOKUP($A58,'[1]2. Child Protection'!$B$8:$BG$226,'[1]2. Child Protection'!W$1,FALSE)=#REF!,"",VLOOKUP($A58,'[1]2. Child Protection'!$B$8:$BG$226,'[1]2. Child Protection'!W$1,FALSE))</f>
        <v>#REF!</v>
      </c>
      <c r="N58" s="74" t="e">
        <f>IF(VLOOKUP($A58,'[1]2. Child Protection'!$B$8:$BG$226,'[1]2. Child Protection'!X$1,FALSE)=E58,"",VLOOKUP($A58,'[1]2. Child Protection'!$B$8:$BG$226,'[1]2. Child Protection'!X$1,FALSE)-E58)</f>
        <v>#VALUE!</v>
      </c>
      <c r="O58" s="74" t="e">
        <f>IF(VLOOKUP($A58,'[1]2. Child Protection'!$B$8:$BG$226,'[1]2. Child Protection'!Y$1,FALSE)=#REF!,"",VLOOKUP($A58,'[1]2. Child Protection'!$B$8:$BG$226,'[1]2. Child Protection'!Y$1,FALSE))</f>
        <v>#REF!</v>
      </c>
      <c r="P58" s="74" t="e">
        <f>IF(VLOOKUP($A58,'[1]2. Child Protection'!$B$8:$BG$226,'[1]2. Child Protection'!Z$1,FALSE)=F58,"",VLOOKUP($A58,'[1]2. Child Protection'!$B$8:$BG$226,'[1]2. Child Protection'!Z$1,FALSE)-F58)</f>
        <v>#VALUE!</v>
      </c>
      <c r="Q58" s="74" t="str">
        <f>IF(VLOOKUP($A58,'[1]2. Child Protection'!$B$8:$BG$226,'[1]2. Child Protection'!AA$1,FALSE)=G58,"",VLOOKUP($A58,'[1]2. Child Protection'!$B$8:$BG$226,'[1]2. Child Protection'!AA$1,FALSE))</f>
        <v>x</v>
      </c>
      <c r="R58" s="61" t="str">
        <f>IF(VLOOKUP($A58,'[1]2. Child Protection'!$B$8:$BG$226,'[1]2. Child Protection'!AB$1,FALSE)=H58,"",VLOOKUP($A58,'[1]2. Child Protection'!$B$8:$BG$226,'[1]2. Child Protection'!AB$1,FALSE))</f>
        <v>MICS 2006</v>
      </c>
      <c r="S58" s="61" t="s">
        <v>400</v>
      </c>
      <c r="T58" s="103">
        <v>49.852508554237268</v>
      </c>
      <c r="U58" s="61">
        <v>2012</v>
      </c>
      <c r="V58" s="61" t="s">
        <v>545</v>
      </c>
      <c r="X58" s="61" t="s">
        <v>593</v>
      </c>
      <c r="Y58" s="61" t="b">
        <f t="shared" si="12"/>
        <v>1</v>
      </c>
      <c r="Z58" s="103">
        <f t="shared" si="1"/>
        <v>49.852508554237268</v>
      </c>
      <c r="AA58" s="74">
        <f t="shared" si="2"/>
        <v>2012</v>
      </c>
      <c r="AB58" s="74" t="str">
        <f t="shared" si="3"/>
        <v>Y0T17</v>
      </c>
      <c r="AC58" s="74">
        <f t="shared" si="4"/>
        <v>0</v>
      </c>
      <c r="AD58" s="74" t="str">
        <f t="shared" si="5"/>
        <v>Maison de I'Esperance; SOS Mwana; ONG Micone (non-state res care); ENEDA rt Horizons Nouveaux (state res care)</v>
      </c>
      <c r="AE58" s="61" t="b">
        <f t="shared" si="6"/>
        <v>1</v>
      </c>
      <c r="AF58" s="61" t="b">
        <f t="shared" si="7"/>
        <v>1</v>
      </c>
      <c r="AG58" s="61" t="b">
        <f t="shared" si="8"/>
        <v>1</v>
      </c>
      <c r="AH58" s="61" t="b">
        <f t="shared" si="9"/>
        <v>1</v>
      </c>
      <c r="AI58" s="61" t="s">
        <v>407</v>
      </c>
      <c r="AJ58" s="61">
        <v>71.5</v>
      </c>
      <c r="AK58" s="103">
        <f t="shared" si="10"/>
        <v>71.465260545551459</v>
      </c>
      <c r="AL58" s="103">
        <f t="shared" si="11"/>
        <v>-3.4739454448541096E-2</v>
      </c>
    </row>
    <row r="59" spans="1:38" x14ac:dyDescent="0.25">
      <c r="A59" s="61" t="s">
        <v>109</v>
      </c>
      <c r="B59" s="61" t="s">
        <v>387</v>
      </c>
      <c r="C59" s="96">
        <v>117.02100159451548</v>
      </c>
      <c r="D59" s="61" t="s">
        <v>12</v>
      </c>
      <c r="E59" s="69">
        <v>2021</v>
      </c>
      <c r="F59" s="71" t="s">
        <v>545</v>
      </c>
      <c r="G59" s="72"/>
      <c r="H59" s="73" t="s">
        <v>585</v>
      </c>
      <c r="J59" s="61" t="e">
        <f>IF(VLOOKUP($A59,'[1]2. Child Protection'!$B$8:$BG$226,'[1]2. Child Protection'!T$1,FALSE)=C59,"",VLOOKUP($A59,'[1]2. Child Protection'!$B$8:$BG$226,'[1]2. Child Protection'!T$1,FALSE)-C59)</f>
        <v>#VALUE!</v>
      </c>
      <c r="K59" s="61" t="str">
        <f>IF(VLOOKUP($A59,'[1]2. Child Protection'!$B$8:$BG$226,'[1]2. Child Protection'!U$1,FALSE)=D59,"",VLOOKUP($A59,'[1]2. Child Protection'!$B$8:$BG$226,'[1]2. Child Protection'!U$1,FALSE))</f>
        <v/>
      </c>
      <c r="L59" s="74" t="e">
        <f>IF(VLOOKUP($A59,'[1]2. Child Protection'!$B$8:$BG$226,'[1]2. Child Protection'!V$1,FALSE)=#REF!,"",VLOOKUP($A59,'[1]2. Child Protection'!$B$8:$BG$226,'[1]2. Child Protection'!V$1,FALSE)-#REF!)</f>
        <v>#REF!</v>
      </c>
      <c r="M59" s="74" t="e">
        <f>IF(VLOOKUP($A59,'[1]2. Child Protection'!$B$8:$BG$226,'[1]2. Child Protection'!W$1,FALSE)=#REF!,"",VLOOKUP($A59,'[1]2. Child Protection'!$B$8:$BG$226,'[1]2. Child Protection'!W$1,FALSE))</f>
        <v>#REF!</v>
      </c>
      <c r="N59" s="74" t="e">
        <f>IF(VLOOKUP($A59,'[1]2. Child Protection'!$B$8:$BG$226,'[1]2. Child Protection'!X$1,FALSE)=E59,"",VLOOKUP($A59,'[1]2. Child Protection'!$B$8:$BG$226,'[1]2. Child Protection'!X$1,FALSE)-E59)</f>
        <v>#VALUE!</v>
      </c>
      <c r="O59" s="74" t="e">
        <f>IF(VLOOKUP($A59,'[1]2. Child Protection'!$B$8:$BG$226,'[1]2. Child Protection'!Y$1,FALSE)=#REF!,"",VLOOKUP($A59,'[1]2. Child Protection'!$B$8:$BG$226,'[1]2. Child Protection'!Y$1,FALSE))</f>
        <v>#REF!</v>
      </c>
      <c r="P59" s="74" t="e">
        <f>IF(VLOOKUP($A59,'[1]2. Child Protection'!$B$8:$BG$226,'[1]2. Child Protection'!Z$1,FALSE)=F59,"",VLOOKUP($A59,'[1]2. Child Protection'!$B$8:$BG$226,'[1]2. Child Protection'!Z$1,FALSE)-F59)</f>
        <v>#VALUE!</v>
      </c>
      <c r="Q59" s="74" t="str">
        <f>IF(VLOOKUP($A59,'[1]2. Child Protection'!$B$8:$BG$226,'[1]2. Child Protection'!AA$1,FALSE)=G59,"",VLOOKUP($A59,'[1]2. Child Protection'!$B$8:$BG$226,'[1]2. Child Protection'!AA$1,FALSE))</f>
        <v/>
      </c>
      <c r="R59" s="61">
        <f>IF(VLOOKUP($A59,'[1]2. Child Protection'!$B$8:$BG$226,'[1]2. Child Protection'!AB$1,FALSE)=H59,"",VLOOKUP($A59,'[1]2. Child Protection'!$B$8:$BG$226,'[1]2. Child Protection'!AB$1,FALSE))</f>
        <v>0</v>
      </c>
      <c r="S59" s="61" t="s">
        <v>402</v>
      </c>
      <c r="T59" s="103">
        <v>53.296722038407751</v>
      </c>
      <c r="U59" s="61">
        <v>2020</v>
      </c>
      <c r="V59" s="61" t="s">
        <v>545</v>
      </c>
      <c r="W59" s="61" t="s">
        <v>594</v>
      </c>
      <c r="X59" s="61" t="s">
        <v>595</v>
      </c>
      <c r="Y59" s="61" t="b">
        <f t="shared" si="12"/>
        <v>1</v>
      </c>
      <c r="Z59" s="103">
        <f t="shared" si="1"/>
        <v>53.296722038407751</v>
      </c>
      <c r="AA59" s="74">
        <f t="shared" si="2"/>
        <v>2020</v>
      </c>
      <c r="AB59" s="74" t="str">
        <f t="shared" si="3"/>
        <v>Y0T17</v>
      </c>
      <c r="AC59" s="74" t="str">
        <f t="shared" si="4"/>
        <v>Definition is different from the previous year's submission</v>
      </c>
      <c r="AD59" s="74" t="str">
        <f t="shared" si="5"/>
        <v>TransMonEE database; Agency for State Care and Assistance for the (Statutory) Victims of Human Trafficking</v>
      </c>
      <c r="AE59" s="61" t="b">
        <f t="shared" si="6"/>
        <v>1</v>
      </c>
      <c r="AF59" s="61" t="b">
        <f t="shared" si="7"/>
        <v>1</v>
      </c>
      <c r="AG59" s="61" t="b">
        <f t="shared" si="8"/>
        <v>1</v>
      </c>
      <c r="AH59" s="61" t="b">
        <f t="shared" si="9"/>
        <v>1</v>
      </c>
      <c r="AI59" s="61" t="s">
        <v>408</v>
      </c>
      <c r="AJ59" s="61">
        <v>17.8</v>
      </c>
      <c r="AK59" s="103">
        <f t="shared" si="10"/>
        <v>17.769590130748359</v>
      </c>
      <c r="AL59" s="103">
        <f t="shared" si="11"/>
        <v>-3.0409869251641908E-2</v>
      </c>
    </row>
    <row r="60" spans="1:38" x14ac:dyDescent="0.25">
      <c r="A60" s="61" t="s">
        <v>97</v>
      </c>
      <c r="B60" s="61" t="s">
        <v>385</v>
      </c>
      <c r="C60" s="96">
        <v>555.6111019757908</v>
      </c>
      <c r="D60" s="61" t="s">
        <v>28</v>
      </c>
      <c r="E60" s="69">
        <v>2010</v>
      </c>
      <c r="F60" s="69" t="s">
        <v>582</v>
      </c>
      <c r="G60" s="70" t="s">
        <v>583</v>
      </c>
      <c r="H60" s="73" t="s">
        <v>584</v>
      </c>
      <c r="J60" s="61" t="e">
        <f>IF(VLOOKUP($A60,'[1]2. Child Protection'!$B$8:$BG$226,'[1]2. Child Protection'!T$1,FALSE)=C60,"",VLOOKUP($A60,'[1]2. Child Protection'!$B$8:$BG$226,'[1]2. Child Protection'!T$1,FALSE)-C60)</f>
        <v>#VALUE!</v>
      </c>
      <c r="K60" s="61">
        <f>IF(VLOOKUP($A60,'[1]2. Child Protection'!$B$8:$BG$226,'[1]2. Child Protection'!U$1,FALSE)=D60,"",VLOOKUP($A60,'[1]2. Child Protection'!$B$8:$BG$226,'[1]2. Child Protection'!U$1,FALSE))</f>
        <v>0</v>
      </c>
      <c r="L60" s="74" t="e">
        <f>IF(VLOOKUP($A60,'[1]2. Child Protection'!$B$8:$BG$226,'[1]2. Child Protection'!V$1,FALSE)=#REF!,"",VLOOKUP($A60,'[1]2. Child Protection'!$B$8:$BG$226,'[1]2. Child Protection'!V$1,FALSE)-#REF!)</f>
        <v>#REF!</v>
      </c>
      <c r="M60" s="74" t="e">
        <f>IF(VLOOKUP($A60,'[1]2. Child Protection'!$B$8:$BG$226,'[1]2. Child Protection'!W$1,FALSE)=#REF!,"",VLOOKUP($A60,'[1]2. Child Protection'!$B$8:$BG$226,'[1]2. Child Protection'!W$1,FALSE))</f>
        <v>#REF!</v>
      </c>
      <c r="N60" s="74">
        <f>IF(VLOOKUP($A60,'[1]2. Child Protection'!$B$8:$BG$226,'[1]2. Child Protection'!X$1,FALSE)=E60,"",VLOOKUP($A60,'[1]2. Child Protection'!$B$8:$BG$226,'[1]2. Child Protection'!X$1,FALSE)-E60)</f>
        <v>-1910</v>
      </c>
      <c r="O60" s="74" t="e">
        <f>IF(VLOOKUP($A60,'[1]2. Child Protection'!$B$8:$BG$226,'[1]2. Child Protection'!Y$1,FALSE)=#REF!,"",VLOOKUP($A60,'[1]2. Child Protection'!$B$8:$BG$226,'[1]2. Child Protection'!Y$1,FALSE))</f>
        <v>#REF!</v>
      </c>
      <c r="P60" s="74" t="e">
        <f>IF(VLOOKUP($A60,'[1]2. Child Protection'!$B$8:$BG$226,'[1]2. Child Protection'!Z$1,FALSE)=F60,"",VLOOKUP($A60,'[1]2. Child Protection'!$B$8:$BG$226,'[1]2. Child Protection'!Z$1,FALSE)-F60)</f>
        <v>#VALUE!</v>
      </c>
      <c r="Q60" s="74" t="str">
        <f>IF(VLOOKUP($A60,'[1]2. Child Protection'!$B$8:$BG$226,'[1]2. Child Protection'!AA$1,FALSE)=G60,"",VLOOKUP($A60,'[1]2. Child Protection'!$B$8:$BG$226,'[1]2. Child Protection'!AA$1,FALSE))</f>
        <v>y</v>
      </c>
      <c r="R60" s="61" t="str">
        <f>IF(VLOOKUP($A60,'[1]2. Child Protection'!$B$8:$BG$226,'[1]2. Child Protection'!AB$1,FALSE)=H60,"",VLOOKUP($A60,'[1]2. Child Protection'!$B$8:$BG$226,'[1]2. Child Protection'!AB$1,FALSE))</f>
        <v>Statistics Denmark 2019</v>
      </c>
      <c r="S60" s="61" t="s">
        <v>403</v>
      </c>
      <c r="T60" s="103">
        <v>428.9649089852926</v>
      </c>
      <c r="U60" s="61">
        <v>2012</v>
      </c>
      <c r="V60" s="61" t="s">
        <v>545</v>
      </c>
      <c r="X60" s="61" t="s">
        <v>596</v>
      </c>
      <c r="Y60" s="61" t="b">
        <f t="shared" si="12"/>
        <v>1</v>
      </c>
      <c r="Z60" s="103">
        <f t="shared" si="1"/>
        <v>428.9649089852926</v>
      </c>
      <c r="AA60" s="74">
        <f t="shared" si="2"/>
        <v>2012</v>
      </c>
      <c r="AB60" s="74" t="str">
        <f t="shared" si="3"/>
        <v>Y0T17</v>
      </c>
      <c r="AC60" s="74">
        <f t="shared" si="4"/>
        <v>0</v>
      </c>
      <c r="AD60" s="74" t="str">
        <f t="shared" si="5"/>
        <v>Federal Statistical Office, Children and Youth Services</v>
      </c>
      <c r="AE60" s="61" t="b">
        <f t="shared" si="6"/>
        <v>1</v>
      </c>
      <c r="AF60" s="61" t="b">
        <f t="shared" si="7"/>
        <v>1</v>
      </c>
      <c r="AG60" s="61" t="b">
        <f t="shared" si="8"/>
        <v>1</v>
      </c>
      <c r="AH60" s="61" t="b">
        <f t="shared" si="9"/>
        <v>1</v>
      </c>
      <c r="AI60" s="61" t="s">
        <v>409</v>
      </c>
      <c r="AJ60" s="61">
        <v>41.5</v>
      </c>
      <c r="AK60" s="103">
        <f t="shared" si="10"/>
        <v>41.544533431809263</v>
      </c>
      <c r="AL60" s="103">
        <f t="shared" si="11"/>
        <v>4.4533431809263391E-2</v>
      </c>
    </row>
    <row r="61" spans="1:38" x14ac:dyDescent="0.25">
      <c r="A61" s="61" t="s">
        <v>100</v>
      </c>
      <c r="B61" s="61" t="s">
        <v>388</v>
      </c>
      <c r="C61" s="74">
        <v>85.089939785528415</v>
      </c>
      <c r="D61" s="61" t="s">
        <v>12</v>
      </c>
      <c r="E61" s="69">
        <v>2011</v>
      </c>
      <c r="F61" s="71" t="s">
        <v>545</v>
      </c>
      <c r="G61" s="72"/>
      <c r="H61" s="73" t="s">
        <v>586</v>
      </c>
      <c r="J61" s="61">
        <f>IF(VLOOKUP($A61,'[1]2. Child Protection'!$B$8:$BG$226,'[1]2. Child Protection'!T$1,FALSE)=C61,"",VLOOKUP($A61,'[1]2. Child Protection'!$B$8:$BG$226,'[1]2. Child Protection'!T$1,FALSE)-C61)</f>
        <v>4.3100602144715907</v>
      </c>
      <c r="K61" s="61" t="str">
        <f>IF(VLOOKUP($A61,'[1]2. Child Protection'!$B$8:$BG$226,'[1]2. Child Protection'!U$1,FALSE)=D61,"",VLOOKUP($A61,'[1]2. Child Protection'!$B$8:$BG$226,'[1]2. Child Protection'!U$1,FALSE))</f>
        <v/>
      </c>
      <c r="L61" s="74" t="e">
        <f>IF(VLOOKUP($A61,'[1]2. Child Protection'!$B$8:$BG$226,'[1]2. Child Protection'!V$1,FALSE)=#REF!,"",VLOOKUP($A61,'[1]2. Child Protection'!$B$8:$BG$226,'[1]2. Child Protection'!V$1,FALSE)-#REF!)</f>
        <v>#REF!</v>
      </c>
      <c r="M61" s="74" t="e">
        <f>IF(VLOOKUP($A61,'[1]2. Child Protection'!$B$8:$BG$226,'[1]2. Child Protection'!W$1,FALSE)=#REF!,"",VLOOKUP($A61,'[1]2. Child Protection'!$B$8:$BG$226,'[1]2. Child Protection'!W$1,FALSE))</f>
        <v>#REF!</v>
      </c>
      <c r="N61" s="74">
        <f>IF(VLOOKUP($A61,'[1]2. Child Protection'!$B$8:$BG$226,'[1]2. Child Protection'!X$1,FALSE)=E61,"",VLOOKUP($A61,'[1]2. Child Protection'!$B$8:$BG$226,'[1]2. Child Protection'!X$1,FALSE)-E61)</f>
        <v>-1919.3</v>
      </c>
      <c r="O61" s="74" t="e">
        <f>IF(VLOOKUP($A61,'[1]2. Child Protection'!$B$8:$BG$226,'[1]2. Child Protection'!Y$1,FALSE)=#REF!,"",VLOOKUP($A61,'[1]2. Child Protection'!$B$8:$BG$226,'[1]2. Child Protection'!Y$1,FALSE))</f>
        <v>#REF!</v>
      </c>
      <c r="P61" s="74" t="e">
        <f>IF(VLOOKUP($A61,'[1]2. Child Protection'!$B$8:$BG$226,'[1]2. Child Protection'!Z$1,FALSE)=F61,"",VLOOKUP($A61,'[1]2. Child Protection'!$B$8:$BG$226,'[1]2. Child Protection'!Z$1,FALSE)-F61)</f>
        <v>#VALUE!</v>
      </c>
      <c r="Q61" s="74" t="str">
        <f>IF(VLOOKUP($A61,'[1]2. Child Protection'!$B$8:$BG$226,'[1]2. Child Protection'!AA$1,FALSE)=G61,"",VLOOKUP($A61,'[1]2. Child Protection'!$B$8:$BG$226,'[1]2. Child Protection'!AA$1,FALSE))</f>
        <v/>
      </c>
      <c r="R61" s="61" t="str">
        <f>IF(VLOOKUP($A61,'[1]2. Child Protection'!$B$8:$BG$226,'[1]2. Child Protection'!AB$1,FALSE)=H61,"",VLOOKUP($A61,'[1]2. Child Protection'!$B$8:$BG$226,'[1]2. Child Protection'!AB$1,FALSE))</f>
        <v>MICS 2019</v>
      </c>
      <c r="S61" s="61" t="s">
        <v>404</v>
      </c>
      <c r="T61" s="103">
        <v>26.620009901238006</v>
      </c>
      <c r="U61" s="61">
        <v>2021</v>
      </c>
      <c r="V61" s="61" t="s">
        <v>545</v>
      </c>
      <c r="X61" s="61" t="s">
        <v>597</v>
      </c>
      <c r="Y61" s="61" t="b">
        <f t="shared" si="12"/>
        <v>1</v>
      </c>
      <c r="Z61" s="103">
        <f t="shared" si="1"/>
        <v>26.620009901238006</v>
      </c>
      <c r="AA61" s="74">
        <f t="shared" si="2"/>
        <v>2021</v>
      </c>
      <c r="AB61" s="74" t="str">
        <f t="shared" si="3"/>
        <v>Y0T17</v>
      </c>
      <c r="AC61" s="74">
        <f t="shared" si="4"/>
        <v>0</v>
      </c>
      <c r="AD61" s="74" t="str">
        <f t="shared" si="5"/>
        <v>The Ministry of Gender, Children and Social Protection</v>
      </c>
      <c r="AE61" s="61" t="b">
        <f t="shared" si="6"/>
        <v>1</v>
      </c>
      <c r="AF61" s="61" t="b">
        <f t="shared" si="7"/>
        <v>1</v>
      </c>
      <c r="AG61" s="61" t="b">
        <f t="shared" si="8"/>
        <v>1</v>
      </c>
      <c r="AH61" s="61" t="b">
        <f t="shared" si="9"/>
        <v>1</v>
      </c>
      <c r="AI61" s="61" t="s">
        <v>410</v>
      </c>
      <c r="AJ61" s="61">
        <v>304.7</v>
      </c>
      <c r="AK61" s="103">
        <f t="shared" si="10"/>
        <v>304.66714218636309</v>
      </c>
      <c r="AL61" s="103">
        <f t="shared" si="11"/>
        <v>-3.2857813636894662E-2</v>
      </c>
    </row>
    <row r="62" spans="1:38" x14ac:dyDescent="0.25">
      <c r="A62" s="61" t="s">
        <v>16</v>
      </c>
      <c r="B62" s="61" t="s">
        <v>339</v>
      </c>
      <c r="C62" s="74" t="s">
        <v>12</v>
      </c>
      <c r="D62" s="61" t="s">
        <v>12</v>
      </c>
      <c r="E62" s="69" t="s">
        <v>12</v>
      </c>
      <c r="F62" s="71" t="s">
        <v>12</v>
      </c>
      <c r="G62" s="72" t="s">
        <v>12</v>
      </c>
      <c r="H62" s="73" t="s">
        <v>12</v>
      </c>
      <c r="J62" s="61" t="e">
        <f>IF(VLOOKUP($A62,'[1]2. Child Protection'!$B$8:$BG$226,'[1]2. Child Protection'!T$1,FALSE)=C62,"",VLOOKUP($A62,'[1]2. Child Protection'!$B$8:$BG$226,'[1]2. Child Protection'!T$1,FALSE)-C62)</f>
        <v>#VALUE!</v>
      </c>
      <c r="K62" s="61" t="str">
        <f>IF(VLOOKUP($A62,'[1]2. Child Protection'!$B$8:$BG$226,'[1]2. Child Protection'!U$1,FALSE)=D62,"",VLOOKUP($A62,'[1]2. Child Protection'!$B$8:$BG$226,'[1]2. Child Protection'!U$1,FALSE))</f>
        <v/>
      </c>
      <c r="L62" s="74" t="e">
        <f>IF(VLOOKUP($A62,'[1]2. Child Protection'!$B$8:$BG$226,'[1]2. Child Protection'!V$1,FALSE)=#REF!,"",VLOOKUP($A62,'[1]2. Child Protection'!$B$8:$BG$226,'[1]2. Child Protection'!V$1,FALSE)-#REF!)</f>
        <v>#REF!</v>
      </c>
      <c r="M62" s="74" t="e">
        <f>IF(VLOOKUP($A62,'[1]2. Child Protection'!$B$8:$BG$226,'[1]2. Child Protection'!W$1,FALSE)=#REF!,"",VLOOKUP($A62,'[1]2. Child Protection'!$B$8:$BG$226,'[1]2. Child Protection'!W$1,FALSE))</f>
        <v>#REF!</v>
      </c>
      <c r="N62" s="74" t="e">
        <f>IF(VLOOKUP($A62,'[1]2. Child Protection'!$B$8:$BG$226,'[1]2. Child Protection'!X$1,FALSE)=E62,"",VLOOKUP($A62,'[1]2. Child Protection'!$B$8:$BG$226,'[1]2. Child Protection'!X$1,FALSE)-E62)</f>
        <v>#VALUE!</v>
      </c>
      <c r="O62" s="74" t="e">
        <f>IF(VLOOKUP($A62,'[1]2. Child Protection'!$B$8:$BG$226,'[1]2. Child Protection'!Y$1,FALSE)=#REF!,"",VLOOKUP($A62,'[1]2. Child Protection'!$B$8:$BG$226,'[1]2. Child Protection'!Y$1,FALSE))</f>
        <v>#REF!</v>
      </c>
      <c r="P62" s="74" t="e">
        <f>IF(VLOOKUP($A62,'[1]2. Child Protection'!$B$8:$BG$226,'[1]2. Child Protection'!Z$1,FALSE)=F62,"",VLOOKUP($A62,'[1]2. Child Protection'!$B$8:$BG$226,'[1]2. Child Protection'!Z$1,FALSE)-F62)</f>
        <v>#VALUE!</v>
      </c>
      <c r="Q62" s="74" t="str">
        <f>IF(VLOOKUP($A62,'[1]2. Child Protection'!$B$8:$BG$226,'[1]2. Child Protection'!AA$1,FALSE)=G62,"",VLOOKUP($A62,'[1]2. Child Protection'!$B$8:$BG$226,'[1]2. Child Protection'!AA$1,FALSE))</f>
        <v/>
      </c>
      <c r="R62" s="61" t="str">
        <f>IF(VLOOKUP($A62,'[1]2. Child Protection'!$B$8:$BG$226,'[1]2. Child Protection'!AB$1,FALSE)=H62,"",VLOOKUP($A62,'[1]2. Child Protection'!$B$8:$BG$226,'[1]2. Child Protection'!AB$1,FALSE))</f>
        <v>MICS 2018-19</v>
      </c>
      <c r="S62" s="61" t="s">
        <v>405</v>
      </c>
      <c r="T62" s="103">
        <v>87.894143913958345</v>
      </c>
      <c r="U62" s="61">
        <v>2022</v>
      </c>
      <c r="V62" s="61" t="s">
        <v>545</v>
      </c>
      <c r="X62" s="61" t="s">
        <v>598</v>
      </c>
      <c r="Y62" s="61" t="b">
        <f t="shared" si="12"/>
        <v>1</v>
      </c>
      <c r="Z62" s="103">
        <f t="shared" si="1"/>
        <v>87.894143913958345</v>
      </c>
      <c r="AA62" s="74">
        <f t="shared" si="2"/>
        <v>2022</v>
      </c>
      <c r="AB62" s="74" t="str">
        <f t="shared" si="3"/>
        <v>Y0T17</v>
      </c>
      <c r="AC62" s="74">
        <f t="shared" si="4"/>
        <v>0</v>
      </c>
      <c r="AD62" s="74" t="str">
        <f t="shared" si="5"/>
        <v>Ministry of Labour and Social Affairs</v>
      </c>
      <c r="AE62" s="61" t="b">
        <f t="shared" si="6"/>
        <v>1</v>
      </c>
      <c r="AF62" s="61" t="b">
        <f t="shared" si="7"/>
        <v>1</v>
      </c>
      <c r="AG62" s="61" t="b">
        <f t="shared" si="8"/>
        <v>1</v>
      </c>
      <c r="AH62" s="61" t="b">
        <f t="shared" si="9"/>
        <v>1</v>
      </c>
      <c r="AI62" s="61" t="s">
        <v>411</v>
      </c>
      <c r="AJ62" s="61">
        <v>588.70000000000005</v>
      </c>
      <c r="AK62" s="103">
        <f t="shared" si="10"/>
        <v>588.72578602065346</v>
      </c>
      <c r="AL62" s="103">
        <f t="shared" si="11"/>
        <v>2.5786020653413289E-2</v>
      </c>
    </row>
    <row r="63" spans="1:38" x14ac:dyDescent="0.25">
      <c r="A63" s="61" t="s">
        <v>101</v>
      </c>
      <c r="B63" s="61" t="s">
        <v>389</v>
      </c>
      <c r="C63" s="96">
        <v>28.179583373838604</v>
      </c>
      <c r="D63" s="61" t="s">
        <v>12</v>
      </c>
      <c r="E63" s="69">
        <v>2021</v>
      </c>
      <c r="F63" s="71" t="s">
        <v>545</v>
      </c>
      <c r="G63" s="72"/>
      <c r="H63" s="61" t="s">
        <v>587</v>
      </c>
      <c r="J63" s="61" t="e">
        <f>IF(VLOOKUP($A63,'[1]2. Child Protection'!$B$8:$BG$226,'[1]2. Child Protection'!T$1,FALSE)=C63,"",VLOOKUP($A63,'[1]2. Child Protection'!$B$8:$BG$226,'[1]2. Child Protection'!T$1,FALSE)-C63)</f>
        <v>#VALUE!</v>
      </c>
      <c r="K63" s="61" t="str">
        <f>IF(VLOOKUP($A63,'[1]2. Child Protection'!$B$8:$BG$226,'[1]2. Child Protection'!U$1,FALSE)=D63,"",VLOOKUP($A63,'[1]2. Child Protection'!$B$8:$BG$226,'[1]2. Child Protection'!U$1,FALSE))</f>
        <v/>
      </c>
      <c r="L63" s="74" t="e">
        <f>IF(VLOOKUP($A63,'[1]2. Child Protection'!$B$8:$BG$226,'[1]2. Child Protection'!V$1,FALSE)=#REF!,"",VLOOKUP($A63,'[1]2. Child Protection'!$B$8:$BG$226,'[1]2. Child Protection'!V$1,FALSE)-#REF!)</f>
        <v>#REF!</v>
      </c>
      <c r="M63" s="74" t="e">
        <f>IF(VLOOKUP($A63,'[1]2. Child Protection'!$B$8:$BG$226,'[1]2. Child Protection'!W$1,FALSE)=#REF!,"",VLOOKUP($A63,'[1]2. Child Protection'!$B$8:$BG$226,'[1]2. Child Protection'!W$1,FALSE))</f>
        <v>#REF!</v>
      </c>
      <c r="N63" s="74" t="e">
        <f>IF(VLOOKUP($A63,'[1]2. Child Protection'!$B$8:$BG$226,'[1]2. Child Protection'!X$1,FALSE)=E63,"",VLOOKUP($A63,'[1]2. Child Protection'!$B$8:$BG$226,'[1]2. Child Protection'!X$1,FALSE)-E63)</f>
        <v>#VALUE!</v>
      </c>
      <c r="O63" s="74" t="e">
        <f>IF(VLOOKUP($A63,'[1]2. Child Protection'!$B$8:$BG$226,'[1]2. Child Protection'!Y$1,FALSE)=#REF!,"",VLOOKUP($A63,'[1]2. Child Protection'!$B$8:$BG$226,'[1]2. Child Protection'!Y$1,FALSE))</f>
        <v>#REF!</v>
      </c>
      <c r="P63" s="74" t="e">
        <f>IF(VLOOKUP($A63,'[1]2. Child Protection'!$B$8:$BG$226,'[1]2. Child Protection'!Z$1,FALSE)=F63,"",VLOOKUP($A63,'[1]2. Child Protection'!$B$8:$BG$226,'[1]2. Child Protection'!Z$1,FALSE)-F63)</f>
        <v>#VALUE!</v>
      </c>
      <c r="Q63" s="74" t="str">
        <f>IF(VLOOKUP($A63,'[1]2. Child Protection'!$B$8:$BG$226,'[1]2. Child Protection'!AA$1,FALSE)=G63,"",VLOOKUP($A63,'[1]2. Child Protection'!$B$8:$BG$226,'[1]2. Child Protection'!AA$1,FALSE))</f>
        <v/>
      </c>
      <c r="R63" s="61" t="str">
        <f>IF(VLOOKUP($A63,'[1]2. Child Protection'!$B$8:$BG$226,'[1]2. Child Protection'!AB$1,FALSE)=H63,"",VLOOKUP($A63,'[1]2. Child Protection'!$B$8:$BG$226,'[1]2. Child Protection'!AB$1,FALSE))</f>
        <v>Registro Civil 2020</v>
      </c>
      <c r="S63" s="61" t="s">
        <v>406</v>
      </c>
      <c r="T63" s="103">
        <v>282.7551150082603</v>
      </c>
      <c r="U63" s="61">
        <v>2021</v>
      </c>
      <c r="V63" s="61" t="s">
        <v>545</v>
      </c>
      <c r="X63" s="61" t="s">
        <v>599</v>
      </c>
      <c r="Y63" s="61" t="b">
        <f t="shared" si="12"/>
        <v>1</v>
      </c>
      <c r="Z63" s="103">
        <f t="shared" si="1"/>
        <v>282.7551150082603</v>
      </c>
      <c r="AA63" s="74">
        <f t="shared" si="2"/>
        <v>2021</v>
      </c>
      <c r="AB63" s="74" t="str">
        <f t="shared" si="3"/>
        <v>Y0T17</v>
      </c>
      <c r="AC63" s="74">
        <f t="shared" si="4"/>
        <v>0</v>
      </c>
      <c r="AD63" s="74" t="str">
        <f t="shared" si="5"/>
        <v>Child Protection Authority</v>
      </c>
      <c r="AE63" s="61" t="b">
        <f t="shared" si="6"/>
        <v>1</v>
      </c>
      <c r="AF63" s="61" t="b">
        <f t="shared" si="7"/>
        <v>1</v>
      </c>
      <c r="AG63" s="61" t="b">
        <f t="shared" si="8"/>
        <v>1</v>
      </c>
      <c r="AH63" s="61" t="b">
        <f t="shared" si="9"/>
        <v>1</v>
      </c>
      <c r="AI63" s="61" t="s">
        <v>412</v>
      </c>
      <c r="AJ63" s="61">
        <v>177.9</v>
      </c>
      <c r="AK63" s="103">
        <f t="shared" si="10"/>
        <v>177.87081047810918</v>
      </c>
      <c r="AL63" s="103">
        <f t="shared" si="11"/>
        <v>-2.9189521890828019E-2</v>
      </c>
    </row>
    <row r="64" spans="1:38" x14ac:dyDescent="0.25">
      <c r="A64" s="61" t="s">
        <v>103</v>
      </c>
      <c r="B64" s="61" t="s">
        <v>390</v>
      </c>
      <c r="C64" s="74">
        <v>31.2905593290863</v>
      </c>
      <c r="D64" s="61" t="s">
        <v>12</v>
      </c>
      <c r="E64" s="69">
        <v>2021</v>
      </c>
      <c r="F64" s="71" t="s">
        <v>545</v>
      </c>
      <c r="G64" s="72"/>
      <c r="H64" s="73" t="s">
        <v>588</v>
      </c>
      <c r="J64" s="61">
        <f>IF(VLOOKUP($A64,'[1]2. Child Protection'!$B$8:$BG$226,'[1]2. Child Protection'!T$1,FALSE)=C64,"",VLOOKUP($A64,'[1]2. Child Protection'!$B$8:$BG$226,'[1]2. Child Protection'!T$1,FALSE)-C64)</f>
        <v>66.90944067091371</v>
      </c>
      <c r="K64" s="61" t="str">
        <f>IF(VLOOKUP($A64,'[1]2. Child Protection'!$B$8:$BG$226,'[1]2. Child Protection'!U$1,FALSE)=D64,"",VLOOKUP($A64,'[1]2. Child Protection'!$B$8:$BG$226,'[1]2. Child Protection'!U$1,FALSE))</f>
        <v/>
      </c>
      <c r="L64" s="74" t="e">
        <f>IF(VLOOKUP($A64,'[1]2. Child Protection'!$B$8:$BG$226,'[1]2. Child Protection'!V$1,FALSE)=#REF!,"",VLOOKUP($A64,'[1]2. Child Protection'!$B$8:$BG$226,'[1]2. Child Protection'!V$1,FALSE)-#REF!)</f>
        <v>#REF!</v>
      </c>
      <c r="M64" s="74" t="e">
        <f>IF(VLOOKUP($A64,'[1]2. Child Protection'!$B$8:$BG$226,'[1]2. Child Protection'!W$1,FALSE)=#REF!,"",VLOOKUP($A64,'[1]2. Child Protection'!$B$8:$BG$226,'[1]2. Child Protection'!W$1,FALSE))</f>
        <v>#REF!</v>
      </c>
      <c r="N64" s="74">
        <f>IF(VLOOKUP($A64,'[1]2. Child Protection'!$B$8:$BG$226,'[1]2. Child Protection'!X$1,FALSE)=E64,"",VLOOKUP($A64,'[1]2. Child Protection'!$B$8:$BG$226,'[1]2. Child Protection'!X$1,FALSE)-E64)</f>
        <v>-1921.5</v>
      </c>
      <c r="O64" s="74" t="e">
        <f>IF(VLOOKUP($A64,'[1]2. Child Protection'!$B$8:$BG$226,'[1]2. Child Protection'!Y$1,FALSE)=#REF!,"",VLOOKUP($A64,'[1]2. Child Protection'!$B$8:$BG$226,'[1]2. Child Protection'!Y$1,FALSE))</f>
        <v>#REF!</v>
      </c>
      <c r="P64" s="74" t="e">
        <f>IF(VLOOKUP($A64,'[1]2. Child Protection'!$B$8:$BG$226,'[1]2. Child Protection'!Z$1,FALSE)=F64,"",VLOOKUP($A64,'[1]2. Child Protection'!$B$8:$BG$226,'[1]2. Child Protection'!Z$1,FALSE)-F64)</f>
        <v>#VALUE!</v>
      </c>
      <c r="Q64" s="74" t="str">
        <f>IF(VLOOKUP($A64,'[1]2. Child Protection'!$B$8:$BG$226,'[1]2. Child Protection'!AA$1,FALSE)=G64,"",VLOOKUP($A64,'[1]2. Child Protection'!$B$8:$BG$226,'[1]2. Child Protection'!AA$1,FALSE))</f>
        <v/>
      </c>
      <c r="R64" s="61" t="str">
        <f>IF(VLOOKUP($A64,'[1]2. Child Protection'!$B$8:$BG$226,'[1]2. Child Protection'!AB$1,FALSE)=H64,"",VLOOKUP($A64,'[1]2. Child Protection'!$B$8:$BG$226,'[1]2. Child Protection'!AB$1,FALSE))</f>
        <v>DHS 2014</v>
      </c>
      <c r="S64" s="61" t="s">
        <v>407</v>
      </c>
      <c r="T64" s="103">
        <v>71.465260545551459</v>
      </c>
      <c r="U64" s="61">
        <v>2015</v>
      </c>
      <c r="V64" s="61" t="s">
        <v>545</v>
      </c>
      <c r="X64" s="61" t="s">
        <v>600</v>
      </c>
      <c r="Y64" s="61" t="b">
        <f t="shared" si="12"/>
        <v>1</v>
      </c>
      <c r="Z64" s="103">
        <f t="shared" si="1"/>
        <v>71.465260545551459</v>
      </c>
      <c r="AA64" s="74">
        <f t="shared" si="2"/>
        <v>2015</v>
      </c>
      <c r="AB64" s="74" t="str">
        <f t="shared" si="3"/>
        <v>Y0T17</v>
      </c>
      <c r="AC64" s="74">
        <f t="shared" si="4"/>
        <v>0</v>
      </c>
      <c r="AD64" s="74" t="str">
        <f t="shared" si="5"/>
        <v>Consejo Nacional de Adopciones (residential care)</v>
      </c>
      <c r="AE64" s="61" t="b">
        <f t="shared" si="6"/>
        <v>1</v>
      </c>
      <c r="AF64" s="61" t="b">
        <f t="shared" si="7"/>
        <v>1</v>
      </c>
      <c r="AG64" s="61" t="b">
        <f t="shared" si="8"/>
        <v>1</v>
      </c>
      <c r="AH64" s="61" t="b">
        <f t="shared" si="9"/>
        <v>1</v>
      </c>
      <c r="AI64" s="61" t="s">
        <v>413</v>
      </c>
      <c r="AJ64" s="61">
        <v>382.9</v>
      </c>
      <c r="AK64" s="103">
        <f t="shared" si="10"/>
        <v>382.8941237135349</v>
      </c>
      <c r="AL64" s="103">
        <f t="shared" si="11"/>
        <v>-5.8762864650816482E-3</v>
      </c>
    </row>
    <row r="65" spans="1:38" x14ac:dyDescent="0.25">
      <c r="A65" s="61" t="s">
        <v>118</v>
      </c>
      <c r="B65" s="61" t="s">
        <v>393</v>
      </c>
      <c r="C65" s="96">
        <v>23.424190800681433</v>
      </c>
      <c r="D65" s="61" t="s">
        <v>12</v>
      </c>
      <c r="E65" s="69">
        <v>2010</v>
      </c>
      <c r="F65" s="71" t="s">
        <v>545</v>
      </c>
      <c r="G65" s="72"/>
      <c r="H65" s="73" t="s">
        <v>590</v>
      </c>
      <c r="J65" s="61" t="e">
        <f>IF(VLOOKUP($A65,'[1]2. Child Protection'!$B$8:$BG$226,'[1]2. Child Protection'!T$1,FALSE)=C65,"",VLOOKUP($A65,'[1]2. Child Protection'!$B$8:$BG$226,'[1]2. Child Protection'!T$1,FALSE)-C65)</f>
        <v>#VALUE!</v>
      </c>
      <c r="K65" s="61" t="str">
        <f>IF(VLOOKUP($A65,'[1]2. Child Protection'!$B$8:$BG$226,'[1]2. Child Protection'!U$1,FALSE)=D65,"",VLOOKUP($A65,'[1]2. Child Protection'!$B$8:$BG$226,'[1]2. Child Protection'!U$1,FALSE))</f>
        <v/>
      </c>
      <c r="L65" s="74" t="e">
        <f>IF(VLOOKUP($A65,'[1]2. Child Protection'!$B$8:$BG$226,'[1]2. Child Protection'!V$1,FALSE)=#REF!,"",VLOOKUP($A65,'[1]2. Child Protection'!$B$8:$BG$226,'[1]2. Child Protection'!V$1,FALSE)-#REF!)</f>
        <v>#REF!</v>
      </c>
      <c r="M65" s="74" t="e">
        <f>IF(VLOOKUP($A65,'[1]2. Child Protection'!$B$8:$BG$226,'[1]2. Child Protection'!W$1,FALSE)=#REF!,"",VLOOKUP($A65,'[1]2. Child Protection'!$B$8:$BG$226,'[1]2. Child Protection'!W$1,FALSE))</f>
        <v>#REF!</v>
      </c>
      <c r="N65" s="74" t="e">
        <f>IF(VLOOKUP($A65,'[1]2. Child Protection'!$B$8:$BG$226,'[1]2. Child Protection'!X$1,FALSE)=E65,"",VLOOKUP($A65,'[1]2. Child Protection'!$B$8:$BG$226,'[1]2. Child Protection'!X$1,FALSE)-E65)</f>
        <v>#VALUE!</v>
      </c>
      <c r="O65" s="74" t="e">
        <f>IF(VLOOKUP($A65,'[1]2. Child Protection'!$B$8:$BG$226,'[1]2. Child Protection'!Y$1,FALSE)=#REF!,"",VLOOKUP($A65,'[1]2. Child Protection'!$B$8:$BG$226,'[1]2. Child Protection'!Y$1,FALSE))</f>
        <v>#REF!</v>
      </c>
      <c r="P65" s="74" t="e">
        <f>IF(VLOOKUP($A65,'[1]2. Child Protection'!$B$8:$BG$226,'[1]2. Child Protection'!Z$1,FALSE)=F65,"",VLOOKUP($A65,'[1]2. Child Protection'!$B$8:$BG$226,'[1]2. Child Protection'!Z$1,FALSE)-F65)</f>
        <v>#VALUE!</v>
      </c>
      <c r="Q65" s="74" t="str">
        <f>IF(VLOOKUP($A65,'[1]2. Child Protection'!$B$8:$BG$226,'[1]2. Child Protection'!AA$1,FALSE)=G65,"",VLOOKUP($A65,'[1]2. Child Protection'!$B$8:$BG$226,'[1]2. Child Protection'!AA$1,FALSE))</f>
        <v/>
      </c>
      <c r="R65" s="61">
        <f>IF(VLOOKUP($A65,'[1]2. Child Protection'!$B$8:$BG$226,'[1]2. Child Protection'!AB$1,FALSE)=H65,"",VLOOKUP($A65,'[1]2. Child Protection'!$B$8:$BG$226,'[1]2. Child Protection'!AB$1,FALSE))</f>
        <v>0</v>
      </c>
      <c r="S65" s="61" t="s">
        <v>408</v>
      </c>
      <c r="T65" s="103">
        <v>17.769590130748359</v>
      </c>
      <c r="U65" s="61">
        <v>2012</v>
      </c>
      <c r="V65" s="61" t="s">
        <v>545</v>
      </c>
      <c r="X65" s="61" t="s">
        <v>601</v>
      </c>
      <c r="Y65" s="61" t="b">
        <f t="shared" si="12"/>
        <v>1</v>
      </c>
      <c r="Z65" s="103">
        <f t="shared" si="1"/>
        <v>17.769590130748359</v>
      </c>
      <c r="AA65" s="74">
        <f t="shared" si="2"/>
        <v>2012</v>
      </c>
      <c r="AB65" s="74" t="str">
        <f t="shared" si="3"/>
        <v>Y0T17</v>
      </c>
      <c r="AC65" s="74">
        <f t="shared" si="4"/>
        <v>0</v>
      </c>
      <c r="AD65" s="74" t="str">
        <f t="shared" si="5"/>
        <v>National Directory in charge of Child protection</v>
      </c>
      <c r="AE65" s="61" t="b">
        <f t="shared" si="6"/>
        <v>1</v>
      </c>
      <c r="AF65" s="61" t="b">
        <f t="shared" si="7"/>
        <v>1</v>
      </c>
      <c r="AG65" s="61" t="b">
        <f t="shared" si="8"/>
        <v>1</v>
      </c>
      <c r="AH65" s="61" t="b">
        <f t="shared" si="9"/>
        <v>1</v>
      </c>
      <c r="AI65" s="61" t="s">
        <v>415</v>
      </c>
      <c r="AJ65" s="61">
        <v>83.2</v>
      </c>
      <c r="AK65" s="103">
        <f t="shared" si="10"/>
        <v>83.184572552195746</v>
      </c>
      <c r="AL65" s="103">
        <f t="shared" si="11"/>
        <v>-1.5427447804256644E-2</v>
      </c>
    </row>
    <row r="66" spans="1:38" x14ac:dyDescent="0.25">
      <c r="A66" s="61" t="s">
        <v>257</v>
      </c>
      <c r="B66" s="61" t="s">
        <v>501</v>
      </c>
      <c r="C66" s="96"/>
      <c r="E66" s="69"/>
      <c r="F66" s="69"/>
      <c r="G66" s="70"/>
      <c r="H66" s="73"/>
      <c r="J66" s="61" t="e">
        <f>IF(VLOOKUP($A66,'[1]2. Child Protection'!$B$8:$BG$226,'[1]2. Child Protection'!T$1,FALSE)=C66,"",VLOOKUP($A66,'[1]2. Child Protection'!$B$8:$BG$226,'[1]2. Child Protection'!T$1,FALSE)-C66)</f>
        <v>#VALUE!</v>
      </c>
      <c r="K66" s="61" t="str">
        <f>IF(VLOOKUP($A66,'[1]2. Child Protection'!$B$8:$BG$226,'[1]2. Child Protection'!U$1,FALSE)=D66,"",VLOOKUP($A66,'[1]2. Child Protection'!$B$8:$BG$226,'[1]2. Child Protection'!U$1,FALSE))</f>
        <v/>
      </c>
      <c r="L66" s="74" t="e">
        <f>IF(VLOOKUP($A66,'[1]2. Child Protection'!$B$8:$BG$226,'[1]2. Child Protection'!V$1,FALSE)=#REF!,"",VLOOKUP($A66,'[1]2. Child Protection'!$B$8:$BG$226,'[1]2. Child Protection'!V$1,FALSE)-#REF!)</f>
        <v>#REF!</v>
      </c>
      <c r="M66" s="74" t="e">
        <f>IF(VLOOKUP($A66,'[1]2. Child Protection'!$B$8:$BG$226,'[1]2. Child Protection'!W$1,FALSE)=#REF!,"",VLOOKUP($A66,'[1]2. Child Protection'!$B$8:$BG$226,'[1]2. Child Protection'!W$1,FALSE))</f>
        <v>#REF!</v>
      </c>
      <c r="N66" s="74">
        <f>IF(VLOOKUP($A66,'[1]2. Child Protection'!$B$8:$BG$226,'[1]2. Child Protection'!X$1,FALSE)=E66,"",VLOOKUP($A66,'[1]2. Child Protection'!$B$8:$BG$226,'[1]2. Child Protection'!X$1,FALSE)-E66)</f>
        <v>100</v>
      </c>
      <c r="O66" s="74" t="e">
        <f>IF(VLOOKUP($A66,'[1]2. Child Protection'!$B$8:$BG$226,'[1]2. Child Protection'!Y$1,FALSE)=#REF!,"",VLOOKUP($A66,'[1]2. Child Protection'!$B$8:$BG$226,'[1]2. Child Protection'!Y$1,FALSE))</f>
        <v>#REF!</v>
      </c>
      <c r="P66" s="74">
        <f>IF(VLOOKUP($A66,'[1]2. Child Protection'!$B$8:$BG$226,'[1]2. Child Protection'!Z$1,FALSE)=F66,"",VLOOKUP($A66,'[1]2. Child Protection'!$B$8:$BG$226,'[1]2. Child Protection'!Z$1,FALSE)-F66)</f>
        <v>100</v>
      </c>
      <c r="Q66" s="74" t="str">
        <f>IF(VLOOKUP($A66,'[1]2. Child Protection'!$B$8:$BG$226,'[1]2. Child Protection'!AA$1,FALSE)=G66,"",VLOOKUP($A66,'[1]2. Child Protection'!$B$8:$BG$226,'[1]2. Child Protection'!AA$1,FALSE))</f>
        <v>v</v>
      </c>
      <c r="R66" s="61" t="str">
        <f>IF(VLOOKUP($A66,'[1]2. Child Protection'!$B$8:$BG$226,'[1]2. Child Protection'!AB$1,FALSE)=H66,"",VLOOKUP($A66,'[1]2. Child Protection'!$B$8:$BG$226,'[1]2. Child Protection'!AB$1,FALSE))</f>
        <v>UNSD Population and Vital Statistics Report, January 2021, latest update on 4 Jan 2022</v>
      </c>
      <c r="S66" s="61" t="s">
        <v>409</v>
      </c>
      <c r="T66" s="103">
        <v>41.544533431809263</v>
      </c>
      <c r="U66" s="61">
        <v>2020</v>
      </c>
      <c r="V66" s="61" t="s">
        <v>545</v>
      </c>
      <c r="X66" s="61" t="s">
        <v>602</v>
      </c>
      <c r="Y66" s="61" t="b">
        <f t="shared" si="12"/>
        <v>1</v>
      </c>
      <c r="Z66" s="103">
        <f t="shared" si="1"/>
        <v>41.544533431809263</v>
      </c>
      <c r="AA66" s="74">
        <f t="shared" si="2"/>
        <v>2020</v>
      </c>
      <c r="AB66" s="74" t="str">
        <f t="shared" si="3"/>
        <v>Y0T17</v>
      </c>
      <c r="AC66" s="74">
        <f t="shared" si="4"/>
        <v>0</v>
      </c>
      <c r="AD66" s="74" t="str">
        <f t="shared" si="5"/>
        <v>Ministry of Woman, Family and Social Protection</v>
      </c>
      <c r="AE66" s="61" t="b">
        <f t="shared" si="6"/>
        <v>1</v>
      </c>
      <c r="AF66" s="61" t="b">
        <f t="shared" si="7"/>
        <v>1</v>
      </c>
      <c r="AG66" s="61" t="b">
        <f t="shared" si="8"/>
        <v>1</v>
      </c>
      <c r="AH66" s="61" t="b">
        <f t="shared" si="9"/>
        <v>1</v>
      </c>
      <c r="AI66" s="61" t="s">
        <v>416</v>
      </c>
      <c r="AJ66" s="61">
        <v>604.4</v>
      </c>
      <c r="AK66" s="103">
        <f t="shared" si="10"/>
        <v>604.39987637363163</v>
      </c>
      <c r="AL66" s="103">
        <f t="shared" si="11"/>
        <v>-1.2362636834950536E-4</v>
      </c>
    </row>
    <row r="67" spans="1:38" x14ac:dyDescent="0.25">
      <c r="A67" s="61" t="s">
        <v>108</v>
      </c>
      <c r="B67" s="61" t="s">
        <v>394</v>
      </c>
      <c r="C67" s="96"/>
      <c r="E67" s="69"/>
      <c r="F67" s="69"/>
      <c r="G67" s="70"/>
      <c r="H67" s="73"/>
      <c r="J67" s="61" t="e">
        <f>IF(VLOOKUP($A67,'[1]2. Child Protection'!$B$8:$BG$226,'[1]2. Child Protection'!T$1,FALSE)=C67,"",VLOOKUP($A67,'[1]2. Child Protection'!$B$8:$BG$226,'[1]2. Child Protection'!T$1,FALSE)-C67)</f>
        <v>#VALUE!</v>
      </c>
      <c r="K67" s="61" t="str">
        <f>IF(VLOOKUP($A67,'[1]2. Child Protection'!$B$8:$BG$226,'[1]2. Child Protection'!U$1,FALSE)=D67,"",VLOOKUP($A67,'[1]2. Child Protection'!$B$8:$BG$226,'[1]2. Child Protection'!U$1,FALSE))</f>
        <v/>
      </c>
      <c r="L67" s="74" t="e">
        <f>IF(VLOOKUP($A67,'[1]2. Child Protection'!$B$8:$BG$226,'[1]2. Child Protection'!V$1,FALSE)=#REF!,"",VLOOKUP($A67,'[1]2. Child Protection'!$B$8:$BG$226,'[1]2. Child Protection'!V$1,FALSE)-#REF!)</f>
        <v>#REF!</v>
      </c>
      <c r="M67" s="74" t="e">
        <f>IF(VLOOKUP($A67,'[1]2. Child Protection'!$B$8:$BG$226,'[1]2. Child Protection'!W$1,FALSE)=#REF!,"",VLOOKUP($A67,'[1]2. Child Protection'!$B$8:$BG$226,'[1]2. Child Protection'!W$1,FALSE))</f>
        <v>#REF!</v>
      </c>
      <c r="N67" s="74">
        <f>IF(VLOOKUP($A67,'[1]2. Child Protection'!$B$8:$BG$226,'[1]2. Child Protection'!X$1,FALSE)=E67,"",VLOOKUP($A67,'[1]2. Child Protection'!$B$8:$BG$226,'[1]2. Child Protection'!X$1,FALSE)-E67)</f>
        <v>100</v>
      </c>
      <c r="O67" s="74" t="e">
        <f>IF(VLOOKUP($A67,'[1]2. Child Protection'!$B$8:$BG$226,'[1]2. Child Protection'!Y$1,FALSE)=#REF!,"",VLOOKUP($A67,'[1]2. Child Protection'!$B$8:$BG$226,'[1]2. Child Protection'!Y$1,FALSE))</f>
        <v>#REF!</v>
      </c>
      <c r="P67" s="74">
        <f>IF(VLOOKUP($A67,'[1]2. Child Protection'!$B$8:$BG$226,'[1]2. Child Protection'!Z$1,FALSE)=F67,"",VLOOKUP($A67,'[1]2. Child Protection'!$B$8:$BG$226,'[1]2. Child Protection'!Z$1,FALSE)-F67)</f>
        <v>100</v>
      </c>
      <c r="Q67" s="74" t="str">
        <f>IF(VLOOKUP($A67,'[1]2. Child Protection'!$B$8:$BG$226,'[1]2. Child Protection'!AA$1,FALSE)=G67,"",VLOOKUP($A67,'[1]2. Child Protection'!$B$8:$BG$226,'[1]2. Child Protection'!AA$1,FALSE))</f>
        <v>v</v>
      </c>
      <c r="R67" s="61" t="str">
        <f>IF(VLOOKUP($A67,'[1]2. Child Protection'!$B$8:$BG$226,'[1]2. Child Protection'!AB$1,FALSE)=H67,"",VLOOKUP($A67,'[1]2. Child Protection'!$B$8:$BG$226,'[1]2. Child Protection'!AB$1,FALSE))</f>
        <v>UNSD Population and Vital Statistics Report, January 2021, latest update on 4 Jan 2022</v>
      </c>
      <c r="S67" s="61" t="s">
        <v>410</v>
      </c>
      <c r="T67" s="103">
        <v>304.66714218636309</v>
      </c>
      <c r="U67" s="61">
        <v>2014</v>
      </c>
      <c r="V67" s="61" t="s">
        <v>545</v>
      </c>
      <c r="X67" s="61" t="s">
        <v>603</v>
      </c>
      <c r="Y67" s="61" t="b">
        <f t="shared" si="12"/>
        <v>1</v>
      </c>
      <c r="Z67" s="103">
        <f t="shared" si="1"/>
        <v>304.66714218636309</v>
      </c>
      <c r="AA67" s="74">
        <f t="shared" si="2"/>
        <v>2014</v>
      </c>
      <c r="AB67" s="74" t="str">
        <f t="shared" si="3"/>
        <v>Y0T17</v>
      </c>
      <c r="AC67" s="74">
        <f t="shared" si="4"/>
        <v>0</v>
      </c>
      <c r="AD67" s="74" t="str">
        <f t="shared" si="5"/>
        <v>Ministry of Labor, Human Services and Social Security</v>
      </c>
      <c r="AE67" s="61" t="b">
        <f t="shared" si="6"/>
        <v>1</v>
      </c>
      <c r="AF67" s="61" t="b">
        <f t="shared" si="7"/>
        <v>1</v>
      </c>
      <c r="AG67" s="61" t="b">
        <f t="shared" si="8"/>
        <v>1</v>
      </c>
      <c r="AH67" s="61" t="b">
        <f t="shared" si="9"/>
        <v>1</v>
      </c>
      <c r="AI67" s="61" t="s">
        <v>417</v>
      </c>
      <c r="AJ67" s="61">
        <v>44</v>
      </c>
      <c r="AK67" s="103">
        <f t="shared" si="10"/>
        <v>43.951124683835275</v>
      </c>
      <c r="AL67" s="103">
        <f t="shared" si="11"/>
        <v>-4.8875316164725291E-2</v>
      </c>
    </row>
    <row r="68" spans="1:38" x14ac:dyDescent="0.25">
      <c r="A68" s="61" t="s">
        <v>111</v>
      </c>
      <c r="B68" s="61" t="s">
        <v>396</v>
      </c>
      <c r="C68" s="74" t="s">
        <v>12</v>
      </c>
      <c r="D68" s="61" t="s">
        <v>12</v>
      </c>
      <c r="E68" s="69" t="s">
        <v>12</v>
      </c>
      <c r="F68" s="71" t="s">
        <v>12</v>
      </c>
      <c r="G68" s="72" t="s">
        <v>12</v>
      </c>
      <c r="H68" s="73" t="s">
        <v>12</v>
      </c>
      <c r="J68" s="61" t="e">
        <f>IF(VLOOKUP($A68,'[1]2. Child Protection'!$B$8:$BG$226,'[1]2. Child Protection'!T$1,FALSE)=C68,"",VLOOKUP($A68,'[1]2. Child Protection'!$B$8:$BG$226,'[1]2. Child Protection'!T$1,FALSE)-C68)</f>
        <v>#VALUE!</v>
      </c>
      <c r="K68" s="61" t="str">
        <f>IF(VLOOKUP($A68,'[1]2. Child Protection'!$B$8:$BG$226,'[1]2. Child Protection'!U$1,FALSE)=D68,"",VLOOKUP($A68,'[1]2. Child Protection'!$B$8:$BG$226,'[1]2. Child Protection'!U$1,FALSE))</f>
        <v/>
      </c>
      <c r="L68" s="74" t="e">
        <f>IF(VLOOKUP($A68,'[1]2. Child Protection'!$B$8:$BG$226,'[1]2. Child Protection'!V$1,FALSE)=#REF!,"",VLOOKUP($A68,'[1]2. Child Protection'!$B$8:$BG$226,'[1]2. Child Protection'!V$1,FALSE)-#REF!)</f>
        <v>#REF!</v>
      </c>
      <c r="M68" s="74" t="e">
        <f>IF(VLOOKUP($A68,'[1]2. Child Protection'!$B$8:$BG$226,'[1]2. Child Protection'!W$1,FALSE)=#REF!,"",VLOOKUP($A68,'[1]2. Child Protection'!$B$8:$BG$226,'[1]2. Child Protection'!W$1,FALSE))</f>
        <v>#REF!</v>
      </c>
      <c r="N68" s="74" t="e">
        <f>IF(VLOOKUP($A68,'[1]2. Child Protection'!$B$8:$BG$226,'[1]2. Child Protection'!X$1,FALSE)=E68,"",VLOOKUP($A68,'[1]2. Child Protection'!$B$8:$BG$226,'[1]2. Child Protection'!X$1,FALSE)-E68)</f>
        <v>#VALUE!</v>
      </c>
      <c r="O68" s="74" t="e">
        <f>IF(VLOOKUP($A68,'[1]2. Child Protection'!$B$8:$BG$226,'[1]2. Child Protection'!Y$1,FALSE)=#REF!,"",VLOOKUP($A68,'[1]2. Child Protection'!$B$8:$BG$226,'[1]2. Child Protection'!Y$1,FALSE))</f>
        <v>#REF!</v>
      </c>
      <c r="P68" s="74" t="e">
        <f>IF(VLOOKUP($A68,'[1]2. Child Protection'!$B$8:$BG$226,'[1]2. Child Protection'!Z$1,FALSE)=F68,"",VLOOKUP($A68,'[1]2. Child Protection'!$B$8:$BG$226,'[1]2. Child Protection'!Z$1,FALSE)-F68)</f>
        <v>#VALUE!</v>
      </c>
      <c r="Q68" s="74" t="str">
        <f>IF(VLOOKUP($A68,'[1]2. Child Protection'!$B$8:$BG$226,'[1]2. Child Protection'!AA$1,FALSE)=G68,"",VLOOKUP($A68,'[1]2. Child Protection'!$B$8:$BG$226,'[1]2. Child Protection'!AA$1,FALSE))</f>
        <v/>
      </c>
      <c r="R68" s="61" t="str">
        <f>IF(VLOOKUP($A68,'[1]2. Child Protection'!$B$8:$BG$226,'[1]2. Child Protection'!AB$1,FALSE)=H68,"",VLOOKUP($A68,'[1]2. Child Protection'!$B$8:$BG$226,'[1]2. Child Protection'!AB$1,FALSE))</f>
        <v>DHS 2016</v>
      </c>
      <c r="S68" s="61" t="s">
        <v>411</v>
      </c>
      <c r="T68" s="103">
        <v>588.72578602065346</v>
      </c>
      <c r="U68" s="61">
        <v>2018</v>
      </c>
      <c r="V68" s="61" t="s">
        <v>545</v>
      </c>
      <c r="X68" s="61" t="s">
        <v>604</v>
      </c>
      <c r="Y68" s="61" t="b">
        <f t="shared" si="12"/>
        <v>1</v>
      </c>
      <c r="Z68" s="103">
        <f t="shared" si="1"/>
        <v>588.72578602065346</v>
      </c>
      <c r="AA68" s="74">
        <f t="shared" si="2"/>
        <v>2018</v>
      </c>
      <c r="AB68" s="74" t="str">
        <f t="shared" si="3"/>
        <v>Y0T17</v>
      </c>
      <c r="AC68" s="74">
        <f t="shared" si="4"/>
        <v>0</v>
      </c>
      <c r="AD68" s="74" t="str">
        <f t="shared" si="5"/>
        <v>Institut du bien-etre social et de reserches (IBERS)</v>
      </c>
      <c r="AE68" s="61" t="b">
        <f t="shared" si="6"/>
        <v>1</v>
      </c>
      <c r="AF68" s="61" t="b">
        <f t="shared" si="7"/>
        <v>1</v>
      </c>
      <c r="AG68" s="61" t="b">
        <f t="shared" si="8"/>
        <v>1</v>
      </c>
      <c r="AH68" s="61" t="b">
        <f t="shared" si="9"/>
        <v>1</v>
      </c>
      <c r="AI68" s="61" t="s">
        <v>418</v>
      </c>
      <c r="AJ68" s="61">
        <v>3</v>
      </c>
      <c r="AK68" s="103">
        <f t="shared" si="10"/>
        <v>2.970444081390168</v>
      </c>
      <c r="AL68" s="103">
        <f t="shared" si="11"/>
        <v>-2.9555918609831977E-2</v>
      </c>
    </row>
    <row r="69" spans="1:38" x14ac:dyDescent="0.25">
      <c r="A69" s="61" t="s">
        <v>113</v>
      </c>
      <c r="B69" s="61" t="s">
        <v>398</v>
      </c>
      <c r="C69" s="96"/>
      <c r="E69" s="69"/>
      <c r="F69" s="69"/>
      <c r="G69" s="70"/>
      <c r="H69" s="73"/>
      <c r="J69" s="61" t="e">
        <f>IF(VLOOKUP($A69,'[1]2. Child Protection'!$B$8:$BG$226,'[1]2. Child Protection'!T$1,FALSE)=C69,"",VLOOKUP($A69,'[1]2. Child Protection'!$B$8:$BG$226,'[1]2. Child Protection'!T$1,FALSE)-C69)</f>
        <v>#VALUE!</v>
      </c>
      <c r="K69" s="61" t="str">
        <f>IF(VLOOKUP($A69,'[1]2. Child Protection'!$B$8:$BG$226,'[1]2. Child Protection'!U$1,FALSE)=D69,"",VLOOKUP($A69,'[1]2. Child Protection'!$B$8:$BG$226,'[1]2. Child Protection'!U$1,FALSE))</f>
        <v/>
      </c>
      <c r="L69" s="74" t="e">
        <f>IF(VLOOKUP($A69,'[1]2. Child Protection'!$B$8:$BG$226,'[1]2. Child Protection'!V$1,FALSE)=#REF!,"",VLOOKUP($A69,'[1]2. Child Protection'!$B$8:$BG$226,'[1]2. Child Protection'!V$1,FALSE)-#REF!)</f>
        <v>#REF!</v>
      </c>
      <c r="M69" s="74" t="e">
        <f>IF(VLOOKUP($A69,'[1]2. Child Protection'!$B$8:$BG$226,'[1]2. Child Protection'!W$1,FALSE)=#REF!,"",VLOOKUP($A69,'[1]2. Child Protection'!$B$8:$BG$226,'[1]2. Child Protection'!W$1,FALSE))</f>
        <v>#REF!</v>
      </c>
      <c r="N69" s="74">
        <f>IF(VLOOKUP($A69,'[1]2. Child Protection'!$B$8:$BG$226,'[1]2. Child Protection'!X$1,FALSE)=E69,"",VLOOKUP($A69,'[1]2. Child Protection'!$B$8:$BG$226,'[1]2. Child Protection'!X$1,FALSE)-E69)</f>
        <v>100</v>
      </c>
      <c r="O69" s="74" t="e">
        <f>IF(VLOOKUP($A69,'[1]2. Child Protection'!$B$8:$BG$226,'[1]2. Child Protection'!Y$1,FALSE)=#REF!,"",VLOOKUP($A69,'[1]2. Child Protection'!$B$8:$BG$226,'[1]2. Child Protection'!Y$1,FALSE))</f>
        <v>#REF!</v>
      </c>
      <c r="P69" s="74">
        <f>IF(VLOOKUP($A69,'[1]2. Child Protection'!$B$8:$BG$226,'[1]2. Child Protection'!Z$1,FALSE)=F69,"",VLOOKUP($A69,'[1]2. Child Protection'!$B$8:$BG$226,'[1]2. Child Protection'!Z$1,FALSE)-F69)</f>
        <v>100</v>
      </c>
      <c r="Q69" s="74" t="str">
        <f>IF(VLOOKUP($A69,'[1]2. Child Protection'!$B$8:$BG$226,'[1]2. Child Protection'!AA$1,FALSE)=G69,"",VLOOKUP($A69,'[1]2. Child Protection'!$B$8:$BG$226,'[1]2. Child Protection'!AA$1,FALSE))</f>
        <v>v</v>
      </c>
      <c r="R69" s="61" t="str">
        <f>IF(VLOOKUP($A69,'[1]2. Child Protection'!$B$8:$BG$226,'[1]2. Child Protection'!AB$1,FALSE)=H69,"",VLOOKUP($A69,'[1]2. Child Protection'!$B$8:$BG$226,'[1]2. Child Protection'!AB$1,FALSE))</f>
        <v>UNSD Population and Vital Statistics Report, January 2021, latest update on 4 Jan 2022</v>
      </c>
      <c r="S69" s="61" t="s">
        <v>412</v>
      </c>
      <c r="T69" s="103">
        <v>177.87081047810918</v>
      </c>
      <c r="U69" s="61">
        <v>2016</v>
      </c>
      <c r="V69" s="61" t="s">
        <v>545</v>
      </c>
      <c r="X69" s="61" t="s">
        <v>605</v>
      </c>
      <c r="Y69" s="61" t="b">
        <f t="shared" si="12"/>
        <v>1</v>
      </c>
      <c r="Z69" s="103">
        <f t="shared" si="1"/>
        <v>177.87081047810918</v>
      </c>
      <c r="AA69" s="74">
        <f t="shared" si="2"/>
        <v>2016</v>
      </c>
      <c r="AB69" s="74" t="str">
        <f t="shared" si="3"/>
        <v>Y0T17</v>
      </c>
      <c r="AC69" s="74">
        <f t="shared" si="4"/>
        <v>0</v>
      </c>
      <c r="AD69" s="74" t="str">
        <f t="shared" si="5"/>
        <v>Directorate of Children, Adolescents and Family (DINAF), Manual for Monitoring and Evaluation of Residential Alternative Care Institutions, 2016</v>
      </c>
      <c r="AE69" s="61" t="b">
        <f t="shared" si="6"/>
        <v>1</v>
      </c>
      <c r="AF69" s="61" t="b">
        <f t="shared" si="7"/>
        <v>1</v>
      </c>
      <c r="AG69" s="61" t="b">
        <f t="shared" si="8"/>
        <v>1</v>
      </c>
      <c r="AH69" s="61" t="b">
        <f t="shared" si="9"/>
        <v>1</v>
      </c>
      <c r="AI69" s="61" t="s">
        <v>419</v>
      </c>
      <c r="AJ69" s="61">
        <v>52.1</v>
      </c>
      <c r="AK69" s="103">
        <f t="shared" si="10"/>
        <v>52.064161290264622</v>
      </c>
      <c r="AL69" s="103">
        <f t="shared" si="11"/>
        <v>-3.5838709735379837E-2</v>
      </c>
    </row>
    <row r="70" spans="1:38" x14ac:dyDescent="0.25">
      <c r="A70" s="61" t="s">
        <v>125</v>
      </c>
      <c r="B70" s="61" t="s">
        <v>397</v>
      </c>
      <c r="C70" s="96">
        <v>44.21592108128025</v>
      </c>
      <c r="D70" s="61" t="s">
        <v>12</v>
      </c>
      <c r="E70" s="69">
        <v>2012</v>
      </c>
      <c r="F70" s="71" t="s">
        <v>545</v>
      </c>
      <c r="G70" s="72"/>
      <c r="H70" s="73" t="s">
        <v>592</v>
      </c>
      <c r="J70" s="61" t="e">
        <f>IF(VLOOKUP($A70,'[1]2. Child Protection'!$B$8:$BG$226,'[1]2. Child Protection'!T$1,FALSE)=C70,"",VLOOKUP($A70,'[1]2. Child Protection'!$B$8:$BG$226,'[1]2. Child Protection'!T$1,FALSE)-C70)</f>
        <v>#VALUE!</v>
      </c>
      <c r="K70" s="61" t="str">
        <f>IF(VLOOKUP($A70,'[1]2. Child Protection'!$B$8:$BG$226,'[1]2. Child Protection'!U$1,FALSE)=D70,"",VLOOKUP($A70,'[1]2. Child Protection'!$B$8:$BG$226,'[1]2. Child Protection'!U$1,FALSE))</f>
        <v/>
      </c>
      <c r="L70" s="74" t="e">
        <f>IF(VLOOKUP($A70,'[1]2. Child Protection'!$B$8:$BG$226,'[1]2. Child Protection'!V$1,FALSE)=#REF!,"",VLOOKUP($A70,'[1]2. Child Protection'!$B$8:$BG$226,'[1]2. Child Protection'!V$1,FALSE)-#REF!)</f>
        <v>#REF!</v>
      </c>
      <c r="M70" s="74" t="e">
        <f>IF(VLOOKUP($A70,'[1]2. Child Protection'!$B$8:$BG$226,'[1]2. Child Protection'!W$1,FALSE)=#REF!,"",VLOOKUP($A70,'[1]2. Child Protection'!$B$8:$BG$226,'[1]2. Child Protection'!W$1,FALSE))</f>
        <v>#REF!</v>
      </c>
      <c r="N70" s="74" t="e">
        <f>IF(VLOOKUP($A70,'[1]2. Child Protection'!$B$8:$BG$226,'[1]2. Child Protection'!X$1,FALSE)=E70,"",VLOOKUP($A70,'[1]2. Child Protection'!$B$8:$BG$226,'[1]2. Child Protection'!X$1,FALSE)-E70)</f>
        <v>#VALUE!</v>
      </c>
      <c r="O70" s="74" t="e">
        <f>IF(VLOOKUP($A70,'[1]2. Child Protection'!$B$8:$BG$226,'[1]2. Child Protection'!Y$1,FALSE)=#REF!,"",VLOOKUP($A70,'[1]2. Child Protection'!$B$8:$BG$226,'[1]2. Child Protection'!Y$1,FALSE))</f>
        <v>#REF!</v>
      </c>
      <c r="P70" s="74" t="e">
        <f>IF(VLOOKUP($A70,'[1]2. Child Protection'!$B$8:$BG$226,'[1]2. Child Protection'!Z$1,FALSE)=F70,"",VLOOKUP($A70,'[1]2. Child Protection'!$B$8:$BG$226,'[1]2. Child Protection'!Z$1,FALSE)-F70)</f>
        <v>#VALUE!</v>
      </c>
      <c r="Q70" s="74" t="str">
        <f>IF(VLOOKUP($A70,'[1]2. Child Protection'!$B$8:$BG$226,'[1]2. Child Protection'!AA$1,FALSE)=G70,"",VLOOKUP($A70,'[1]2. Child Protection'!$B$8:$BG$226,'[1]2. Child Protection'!AA$1,FALSE))</f>
        <v/>
      </c>
      <c r="R70" s="61" t="str">
        <f>IF(VLOOKUP($A70,'[1]2. Child Protection'!$B$8:$BG$226,'[1]2. Child Protection'!AB$1,FALSE)=H70,"",VLOOKUP($A70,'[1]2. Child Protection'!$B$8:$BG$226,'[1]2. Child Protection'!AB$1,FALSE))</f>
        <v>MICS 2021 Preliminary report</v>
      </c>
      <c r="S70" s="61" t="s">
        <v>413</v>
      </c>
      <c r="T70" s="103">
        <v>382.8941237135349</v>
      </c>
      <c r="U70" s="61">
        <v>2017</v>
      </c>
      <c r="V70" s="61" t="s">
        <v>545</v>
      </c>
      <c r="X70" s="61" t="s">
        <v>606</v>
      </c>
      <c r="Y70" s="61" t="b">
        <f t="shared" si="12"/>
        <v>1</v>
      </c>
      <c r="Z70" s="103">
        <f t="shared" si="1"/>
        <v>382.8941237135349</v>
      </c>
      <c r="AA70" s="74">
        <f t="shared" si="2"/>
        <v>2017</v>
      </c>
      <c r="AB70" s="74" t="str">
        <f t="shared" si="3"/>
        <v>Y0T17</v>
      </c>
      <c r="AC70" s="74">
        <f t="shared" si="4"/>
        <v>0</v>
      </c>
      <c r="AD70" s="74" t="str">
        <f t="shared" si="5"/>
        <v>TransMonEE database</v>
      </c>
      <c r="AE70" s="61" t="b">
        <f t="shared" si="6"/>
        <v>1</v>
      </c>
      <c r="AF70" s="61" t="b">
        <f t="shared" si="7"/>
        <v>1</v>
      </c>
      <c r="AG70" s="61" t="b">
        <f t="shared" si="8"/>
        <v>1</v>
      </c>
      <c r="AH70" s="61" t="b">
        <f t="shared" si="9"/>
        <v>1</v>
      </c>
      <c r="AI70" s="61" t="s">
        <v>422</v>
      </c>
      <c r="AJ70" s="61">
        <v>159</v>
      </c>
      <c r="AK70" s="103">
        <f t="shared" si="10"/>
        <v>158.98403915522317</v>
      </c>
      <c r="AL70" s="103">
        <f t="shared" si="11"/>
        <v>-1.5960844776827798E-2</v>
      </c>
    </row>
    <row r="71" spans="1:38" x14ac:dyDescent="0.25">
      <c r="A71" s="61" t="s">
        <v>114</v>
      </c>
      <c r="B71" s="61" t="s">
        <v>399</v>
      </c>
      <c r="C71" s="96"/>
      <c r="E71" s="69"/>
      <c r="F71" s="69"/>
      <c r="G71" s="70"/>
      <c r="H71" s="73"/>
      <c r="J71" s="61" t="e">
        <f>IF(VLOOKUP($A71,'[1]2. Child Protection'!$B$8:$BG$226,'[1]2. Child Protection'!T$1,FALSE)=C71,"",VLOOKUP($A71,'[1]2. Child Protection'!$B$8:$BG$226,'[1]2. Child Protection'!T$1,FALSE)-C71)</f>
        <v>#VALUE!</v>
      </c>
      <c r="K71" s="61" t="str">
        <f>IF(VLOOKUP($A71,'[1]2. Child Protection'!$B$8:$BG$226,'[1]2. Child Protection'!U$1,FALSE)=D71,"",VLOOKUP($A71,'[1]2. Child Protection'!$B$8:$BG$226,'[1]2. Child Protection'!U$1,FALSE))</f>
        <v/>
      </c>
      <c r="L71" s="74" t="e">
        <f>IF(VLOOKUP($A71,'[1]2. Child Protection'!$B$8:$BG$226,'[1]2. Child Protection'!V$1,FALSE)=#REF!,"",VLOOKUP($A71,'[1]2. Child Protection'!$B$8:$BG$226,'[1]2. Child Protection'!V$1,FALSE)-#REF!)</f>
        <v>#REF!</v>
      </c>
      <c r="M71" s="74" t="e">
        <f>IF(VLOOKUP($A71,'[1]2. Child Protection'!$B$8:$BG$226,'[1]2. Child Protection'!W$1,FALSE)=#REF!,"",VLOOKUP($A71,'[1]2. Child Protection'!$B$8:$BG$226,'[1]2. Child Protection'!W$1,FALSE))</f>
        <v>#REF!</v>
      </c>
      <c r="N71" s="74">
        <f>IF(VLOOKUP($A71,'[1]2. Child Protection'!$B$8:$BG$226,'[1]2. Child Protection'!X$1,FALSE)=E71,"",VLOOKUP($A71,'[1]2. Child Protection'!$B$8:$BG$226,'[1]2. Child Protection'!X$1,FALSE)-E71)</f>
        <v>100</v>
      </c>
      <c r="O71" s="74" t="e">
        <f>IF(VLOOKUP($A71,'[1]2. Child Protection'!$B$8:$BG$226,'[1]2. Child Protection'!Y$1,FALSE)=#REF!,"",VLOOKUP($A71,'[1]2. Child Protection'!$B$8:$BG$226,'[1]2. Child Protection'!Y$1,FALSE))</f>
        <v>#REF!</v>
      </c>
      <c r="P71" s="74">
        <f>IF(VLOOKUP($A71,'[1]2. Child Protection'!$B$8:$BG$226,'[1]2. Child Protection'!Z$1,FALSE)=F71,"",VLOOKUP($A71,'[1]2. Child Protection'!$B$8:$BG$226,'[1]2. Child Protection'!Z$1,FALSE)-F71)</f>
        <v>100</v>
      </c>
      <c r="Q71" s="74" t="str">
        <f>IF(VLOOKUP($A71,'[1]2. Child Protection'!$B$8:$BG$226,'[1]2. Child Protection'!AA$1,FALSE)=G71,"",VLOOKUP($A71,'[1]2. Child Protection'!$B$8:$BG$226,'[1]2. Child Protection'!AA$1,FALSE))</f>
        <v>v</v>
      </c>
      <c r="R71" s="61" t="str">
        <f>IF(VLOOKUP($A71,'[1]2. Child Protection'!$B$8:$BG$226,'[1]2. Child Protection'!AB$1,FALSE)=H71,"",VLOOKUP($A71,'[1]2. Child Protection'!$B$8:$BG$226,'[1]2. Child Protection'!AB$1,FALSE))</f>
        <v>UNSD Population and Vital Statistics Report, January 2021, latest update on 4 Jan 2022</v>
      </c>
      <c r="S71" s="61" t="s">
        <v>415</v>
      </c>
      <c r="T71" s="103">
        <v>83.184572552195746</v>
      </c>
      <c r="U71" s="61">
        <v>2016</v>
      </c>
      <c r="V71" s="61" t="s">
        <v>545</v>
      </c>
      <c r="X71" s="61" t="s">
        <v>607</v>
      </c>
      <c r="Y71" s="61" t="b">
        <f t="shared" si="12"/>
        <v>1</v>
      </c>
      <c r="Z71" s="103">
        <f t="shared" si="1"/>
        <v>83.184572552195746</v>
      </c>
      <c r="AA71" s="74">
        <f t="shared" si="2"/>
        <v>2016</v>
      </c>
      <c r="AB71" s="74" t="str">
        <f t="shared" si="3"/>
        <v>Y0T17</v>
      </c>
      <c r="AC71" s="74">
        <f t="shared" si="4"/>
        <v>0</v>
      </c>
      <c r="AD71" s="74" t="str">
        <f t="shared" si="5"/>
        <v>Report of the Committee for Analysing Data of Mapping and Review Exercise of Child Care Institutions under the Juvenile Justice (Care and Protection of Children) Act, 2015 and Other Homes by the Ministry of Women and Child Development, see p.6</v>
      </c>
      <c r="AE71" s="61" t="b">
        <f t="shared" si="6"/>
        <v>1</v>
      </c>
      <c r="AF71" s="61" t="b">
        <f t="shared" si="7"/>
        <v>1</v>
      </c>
      <c r="AG71" s="61" t="b">
        <f t="shared" si="8"/>
        <v>1</v>
      </c>
      <c r="AH71" s="61" t="b">
        <f t="shared" si="9"/>
        <v>1</v>
      </c>
      <c r="AI71" s="61" t="s">
        <v>423</v>
      </c>
      <c r="AJ71" s="61">
        <v>165.8</v>
      </c>
      <c r="AK71" s="103">
        <f t="shared" si="10"/>
        <v>165.82065618159896</v>
      </c>
      <c r="AL71" s="103">
        <f t="shared" si="11"/>
        <v>2.0656181598951662E-2</v>
      </c>
    </row>
    <row r="72" spans="1:38" x14ac:dyDescent="0.25">
      <c r="A72" s="61" t="s">
        <v>203</v>
      </c>
      <c r="B72" s="61" t="s">
        <v>450</v>
      </c>
      <c r="C72" s="96" t="s">
        <v>12</v>
      </c>
      <c r="D72" s="61" t="s">
        <v>12</v>
      </c>
      <c r="E72" s="69" t="s">
        <v>12</v>
      </c>
      <c r="F72" s="71" t="s">
        <v>12</v>
      </c>
      <c r="G72" s="72" t="s">
        <v>12</v>
      </c>
      <c r="H72" s="73" t="s">
        <v>12</v>
      </c>
      <c r="J72" s="61" t="e">
        <f>IF(VLOOKUP($A72,'[1]2. Child Protection'!$B$8:$BG$226,'[1]2. Child Protection'!T$1,FALSE)=C72,"",VLOOKUP($A72,'[1]2. Child Protection'!$B$8:$BG$226,'[1]2. Child Protection'!T$1,FALSE)-C72)</f>
        <v>#VALUE!</v>
      </c>
      <c r="K72" s="61" t="str">
        <f>IF(VLOOKUP($A72,'[1]2. Child Protection'!$B$8:$BG$226,'[1]2. Child Protection'!U$1,FALSE)=D72,"",VLOOKUP($A72,'[1]2. Child Protection'!$B$8:$BG$226,'[1]2. Child Protection'!U$1,FALSE))</f>
        <v/>
      </c>
      <c r="L72" s="74" t="e">
        <f>IF(VLOOKUP($A72,'[1]2. Child Protection'!$B$8:$BG$226,'[1]2. Child Protection'!V$1,FALSE)=#REF!,"",VLOOKUP($A72,'[1]2. Child Protection'!$B$8:$BG$226,'[1]2. Child Protection'!V$1,FALSE)-#REF!)</f>
        <v>#REF!</v>
      </c>
      <c r="M72" s="74" t="e">
        <f>IF(VLOOKUP($A72,'[1]2. Child Protection'!$B$8:$BG$226,'[1]2. Child Protection'!W$1,FALSE)=#REF!,"",VLOOKUP($A72,'[1]2. Child Protection'!$B$8:$BG$226,'[1]2. Child Protection'!W$1,FALSE))</f>
        <v>#REF!</v>
      </c>
      <c r="N72" s="74" t="e">
        <f>IF(VLOOKUP($A72,'[1]2. Child Protection'!$B$8:$BG$226,'[1]2. Child Protection'!X$1,FALSE)=E72,"",VLOOKUP($A72,'[1]2. Child Protection'!$B$8:$BG$226,'[1]2. Child Protection'!X$1,FALSE)-E72)</f>
        <v>#VALUE!</v>
      </c>
      <c r="O72" s="74" t="e">
        <f>IF(VLOOKUP($A72,'[1]2. Child Protection'!$B$8:$BG$226,'[1]2. Child Protection'!Y$1,FALSE)=#REF!,"",VLOOKUP($A72,'[1]2. Child Protection'!$B$8:$BG$226,'[1]2. Child Protection'!Y$1,FALSE))</f>
        <v>#REF!</v>
      </c>
      <c r="P72" s="74" t="e">
        <f>IF(VLOOKUP($A72,'[1]2. Child Protection'!$B$8:$BG$226,'[1]2. Child Protection'!Z$1,FALSE)=F72,"",VLOOKUP($A72,'[1]2. Child Protection'!$B$8:$BG$226,'[1]2. Child Protection'!Z$1,FALSE)-F72)</f>
        <v>#VALUE!</v>
      </c>
      <c r="Q72" s="74" t="str">
        <f>IF(VLOOKUP($A72,'[1]2. Child Protection'!$B$8:$BG$226,'[1]2. Child Protection'!AA$1,FALSE)=G72,"",VLOOKUP($A72,'[1]2. Child Protection'!$B$8:$BG$226,'[1]2. Child Protection'!AA$1,FALSE))</f>
        <v/>
      </c>
      <c r="R72" s="61" t="str">
        <f>IF(VLOOKUP($A72,'[1]2. Child Protection'!$B$8:$BG$226,'[1]2. Child Protection'!AB$1,FALSE)=H72,"",VLOOKUP($A72,'[1]2. Child Protection'!$B$8:$BG$226,'[1]2. Child Protection'!AB$1,FALSE))</f>
        <v/>
      </c>
      <c r="S72" s="61" t="s">
        <v>416</v>
      </c>
      <c r="T72" s="103">
        <v>604.39987637363163</v>
      </c>
      <c r="U72" s="61">
        <v>2010</v>
      </c>
      <c r="V72" s="61" t="s">
        <v>545</v>
      </c>
      <c r="X72" s="61" t="s">
        <v>608</v>
      </c>
      <c r="Y72" s="61" t="b">
        <f t="shared" si="12"/>
        <v>1</v>
      </c>
      <c r="Z72" s="103">
        <f t="shared" si="1"/>
        <v>604.39987637363163</v>
      </c>
      <c r="AA72" s="74">
        <f t="shared" si="2"/>
        <v>2010</v>
      </c>
      <c r="AB72" s="74" t="str">
        <f t="shared" si="3"/>
        <v>Y0T17</v>
      </c>
      <c r="AC72" s="74">
        <f t="shared" si="4"/>
        <v>0</v>
      </c>
      <c r="AD72" s="74" t="str">
        <f t="shared" si="5"/>
        <v>Ministry of Social Affairs</v>
      </c>
      <c r="AE72" s="61" t="b">
        <f t="shared" si="6"/>
        <v>1</v>
      </c>
      <c r="AF72" s="61" t="b">
        <f t="shared" si="7"/>
        <v>1</v>
      </c>
      <c r="AG72" s="61" t="b">
        <f t="shared" si="8"/>
        <v>1</v>
      </c>
      <c r="AH72" s="61" t="b">
        <f t="shared" si="9"/>
        <v>1</v>
      </c>
      <c r="AI72" s="61" t="s">
        <v>424</v>
      </c>
      <c r="AJ72" s="61">
        <v>21.2</v>
      </c>
      <c r="AK72" s="103">
        <f t="shared" si="10"/>
        <v>21.151097468238515</v>
      </c>
      <c r="AL72" s="103">
        <f t="shared" si="11"/>
        <v>-4.8902531761484624E-2</v>
      </c>
    </row>
    <row r="73" spans="1:38" x14ac:dyDescent="0.25">
      <c r="A73" s="61" t="s">
        <v>115</v>
      </c>
      <c r="B73" s="61" t="s">
        <v>400</v>
      </c>
      <c r="C73" s="74">
        <v>49.852508554237268</v>
      </c>
      <c r="D73" s="61" t="s">
        <v>12</v>
      </c>
      <c r="E73" s="69">
        <v>2012</v>
      </c>
      <c r="F73" s="71" t="s">
        <v>545</v>
      </c>
      <c r="G73" s="72"/>
      <c r="H73" s="73" t="s">
        <v>593</v>
      </c>
      <c r="J73" s="61">
        <f>IF(VLOOKUP($A73,'[1]2. Child Protection'!$B$8:$BG$226,'[1]2. Child Protection'!T$1,FALSE)=C73,"",VLOOKUP($A73,'[1]2. Child Protection'!$B$8:$BG$226,'[1]2. Child Protection'!T$1,FALSE)-C73)</f>
        <v>38.147491445762732</v>
      </c>
      <c r="K73" s="61" t="str">
        <f>IF(VLOOKUP($A73,'[1]2. Child Protection'!$B$8:$BG$226,'[1]2. Child Protection'!U$1,FALSE)=D73,"",VLOOKUP($A73,'[1]2. Child Protection'!$B$8:$BG$226,'[1]2. Child Protection'!U$1,FALSE))</f>
        <v/>
      </c>
      <c r="L73" s="74" t="e">
        <f>IF(VLOOKUP($A73,'[1]2. Child Protection'!$B$8:$BG$226,'[1]2. Child Protection'!V$1,FALSE)=#REF!,"",VLOOKUP($A73,'[1]2. Child Protection'!$B$8:$BG$226,'[1]2. Child Protection'!V$1,FALSE)-#REF!)</f>
        <v>#REF!</v>
      </c>
      <c r="M73" s="74" t="e">
        <f>IF(VLOOKUP($A73,'[1]2. Child Protection'!$B$8:$BG$226,'[1]2. Child Protection'!W$1,FALSE)=#REF!,"",VLOOKUP($A73,'[1]2. Child Protection'!$B$8:$BG$226,'[1]2. Child Protection'!W$1,FALSE))</f>
        <v>#REF!</v>
      </c>
      <c r="N73" s="74">
        <f>IF(VLOOKUP($A73,'[1]2. Child Protection'!$B$8:$BG$226,'[1]2. Child Protection'!X$1,FALSE)=E73,"",VLOOKUP($A73,'[1]2. Child Protection'!$B$8:$BG$226,'[1]2. Child Protection'!X$1,FALSE)-E73)</f>
        <v>-1921</v>
      </c>
      <c r="O73" s="74" t="e">
        <f>IF(VLOOKUP($A73,'[1]2. Child Protection'!$B$8:$BG$226,'[1]2. Child Protection'!Y$1,FALSE)=#REF!,"",VLOOKUP($A73,'[1]2. Child Protection'!$B$8:$BG$226,'[1]2. Child Protection'!Y$1,FALSE))</f>
        <v>#REF!</v>
      </c>
      <c r="P73" s="74" t="e">
        <f>IF(VLOOKUP($A73,'[1]2. Child Protection'!$B$8:$BG$226,'[1]2. Child Protection'!Z$1,FALSE)=F73,"",VLOOKUP($A73,'[1]2. Child Protection'!$B$8:$BG$226,'[1]2. Child Protection'!Z$1,FALSE)-F73)</f>
        <v>#VALUE!</v>
      </c>
      <c r="Q73" s="74" t="str">
        <f>IF(VLOOKUP($A73,'[1]2. Child Protection'!$B$8:$BG$226,'[1]2. Child Protection'!AA$1,FALSE)=G73,"",VLOOKUP($A73,'[1]2. Child Protection'!$B$8:$BG$226,'[1]2. Child Protection'!AA$1,FALSE))</f>
        <v/>
      </c>
      <c r="R73" s="61" t="str">
        <f>IF(VLOOKUP($A73,'[1]2. Child Protection'!$B$8:$BG$226,'[1]2. Child Protection'!AB$1,FALSE)=H73,"",VLOOKUP($A73,'[1]2. Child Protection'!$B$8:$BG$226,'[1]2. Child Protection'!AB$1,FALSE))</f>
        <v>DHS 2012</v>
      </c>
      <c r="S73" s="61" t="s">
        <v>417</v>
      </c>
      <c r="T73" s="103">
        <v>43.951124683835275</v>
      </c>
      <c r="U73" s="61">
        <v>2011</v>
      </c>
      <c r="V73" s="61" t="s">
        <v>545</v>
      </c>
      <c r="X73" s="61" t="s">
        <v>609</v>
      </c>
      <c r="Y73" s="61" t="b">
        <f t="shared" si="12"/>
        <v>1</v>
      </c>
      <c r="Z73" s="103">
        <f t="shared" si="1"/>
        <v>43.951124683835275</v>
      </c>
      <c r="AA73" s="74">
        <f t="shared" si="2"/>
        <v>2011</v>
      </c>
      <c r="AB73" s="74" t="str">
        <f t="shared" si="3"/>
        <v>Y0T17</v>
      </c>
      <c r="AC73" s="74">
        <f t="shared" si="4"/>
        <v>0</v>
      </c>
      <c r="AD73" s="74" t="str">
        <f t="shared" si="5"/>
        <v>Bureau for Family, Women and Children's Empowerment</v>
      </c>
      <c r="AE73" s="61" t="b">
        <f t="shared" si="6"/>
        <v>1</v>
      </c>
      <c r="AF73" s="61" t="b">
        <f t="shared" si="7"/>
        <v>1</v>
      </c>
      <c r="AG73" s="61" t="b">
        <f t="shared" si="8"/>
        <v>1</v>
      </c>
      <c r="AH73" s="61" t="b">
        <f t="shared" si="9"/>
        <v>1</v>
      </c>
      <c r="AI73" s="61" t="s">
        <v>425</v>
      </c>
      <c r="AJ73" s="61">
        <v>92.5</v>
      </c>
      <c r="AK73" s="103">
        <f t="shared" si="10"/>
        <v>92.543300109629953</v>
      </c>
      <c r="AL73" s="103">
        <f t="shared" si="11"/>
        <v>4.3300109629953454E-2</v>
      </c>
    </row>
    <row r="74" spans="1:38" x14ac:dyDescent="0.25">
      <c r="A74" s="61" t="s">
        <v>286</v>
      </c>
      <c r="B74" s="61" t="s">
        <v>524</v>
      </c>
      <c r="C74" s="96">
        <v>66.344374191398018</v>
      </c>
      <c r="D74" s="61" t="s">
        <v>12</v>
      </c>
      <c r="E74" s="69">
        <v>2011</v>
      </c>
      <c r="F74" s="69" t="s">
        <v>545</v>
      </c>
      <c r="G74" s="70"/>
      <c r="H74" s="105" t="s">
        <v>12</v>
      </c>
      <c r="J74" s="61" t="e">
        <f>IF(VLOOKUP($A74,'[1]2. Child Protection'!$B$8:$BG$226,'[1]2. Child Protection'!T$1,FALSE)=C74,"",VLOOKUP($A74,'[1]2. Child Protection'!$B$8:$BG$226,'[1]2. Child Protection'!T$1,FALSE)-C74)</f>
        <v>#VALUE!</v>
      </c>
      <c r="K74" s="61" t="str">
        <f>IF(VLOOKUP($A74,'[1]2. Child Protection'!$B$8:$BG$226,'[1]2. Child Protection'!U$1,FALSE)=D74,"",VLOOKUP($A74,'[1]2. Child Protection'!$B$8:$BG$226,'[1]2. Child Protection'!U$1,FALSE))</f>
        <v/>
      </c>
      <c r="L74" s="74" t="e">
        <f>IF(VLOOKUP($A74,'[1]2. Child Protection'!$B$8:$BG$226,'[1]2. Child Protection'!V$1,FALSE)=#REF!,"",VLOOKUP($A74,'[1]2. Child Protection'!$B$8:$BG$226,'[1]2. Child Protection'!V$1,FALSE)-#REF!)</f>
        <v>#REF!</v>
      </c>
      <c r="M74" s="74" t="e">
        <f>IF(VLOOKUP($A74,'[1]2. Child Protection'!$B$8:$BG$226,'[1]2. Child Protection'!W$1,FALSE)=#REF!,"",VLOOKUP($A74,'[1]2. Child Protection'!$B$8:$BG$226,'[1]2. Child Protection'!W$1,FALSE))</f>
        <v>#REF!</v>
      </c>
      <c r="N74" s="74">
        <f>IF(VLOOKUP($A74,'[1]2. Child Protection'!$B$8:$BG$226,'[1]2. Child Protection'!X$1,FALSE)=E74,"",VLOOKUP($A74,'[1]2. Child Protection'!$B$8:$BG$226,'[1]2. Child Protection'!X$1,FALSE)-E74)</f>
        <v>-1911</v>
      </c>
      <c r="O74" s="74" t="e">
        <f>IF(VLOOKUP($A74,'[1]2. Child Protection'!$B$8:$BG$226,'[1]2. Child Protection'!Y$1,FALSE)=#REF!,"",VLOOKUP($A74,'[1]2. Child Protection'!$B$8:$BG$226,'[1]2. Child Protection'!Y$1,FALSE))</f>
        <v>#REF!</v>
      </c>
      <c r="P74" s="74" t="e">
        <f>IF(VLOOKUP($A74,'[1]2. Child Protection'!$B$8:$BG$226,'[1]2. Child Protection'!Z$1,FALSE)=F74,"",VLOOKUP($A74,'[1]2. Child Protection'!$B$8:$BG$226,'[1]2. Child Protection'!Z$1,FALSE)-F74)</f>
        <v>#VALUE!</v>
      </c>
      <c r="Q74" s="74" t="str">
        <f>IF(VLOOKUP($A74,'[1]2. Child Protection'!$B$8:$BG$226,'[1]2. Child Protection'!AA$1,FALSE)=G74,"",VLOOKUP($A74,'[1]2. Child Protection'!$B$8:$BG$226,'[1]2. Child Protection'!AA$1,FALSE))</f>
        <v>v</v>
      </c>
      <c r="R74" s="61" t="str">
        <f>IF(VLOOKUP($A74,'[1]2. Child Protection'!$B$8:$BG$226,'[1]2. Child Protection'!AB$1,FALSE)=H74,"",VLOOKUP($A74,'[1]2. Child Protection'!$B$8:$BG$226,'[1]2. Child Protection'!AB$1,FALSE))</f>
        <v>UNSD Population and Vital Statistics Report, January 2021, latest update on 4 Jan 2022</v>
      </c>
      <c r="S74" s="61" t="s">
        <v>418</v>
      </c>
      <c r="T74" s="103">
        <v>2.970444081390168</v>
      </c>
      <c r="U74" s="61">
        <v>2013</v>
      </c>
      <c r="V74" s="61" t="s">
        <v>545</v>
      </c>
      <c r="X74" s="61" t="s">
        <v>610</v>
      </c>
      <c r="Y74" s="61" t="b">
        <f t="shared" si="12"/>
        <v>1</v>
      </c>
      <c r="Z74" s="103">
        <f t="shared" si="1"/>
        <v>2.970444081390168</v>
      </c>
      <c r="AA74" s="74">
        <f t="shared" si="2"/>
        <v>2013</v>
      </c>
      <c r="AB74" s="74" t="str">
        <f t="shared" si="3"/>
        <v>Y0T17</v>
      </c>
      <c r="AC74" s="74">
        <f t="shared" si="4"/>
        <v>0</v>
      </c>
      <c r="AD74" s="74" t="str">
        <f t="shared" si="5"/>
        <v>Ministry of Labor and Social Affairs</v>
      </c>
      <c r="AE74" s="61" t="b">
        <f t="shared" si="6"/>
        <v>1</v>
      </c>
      <c r="AF74" s="61" t="b">
        <f t="shared" si="7"/>
        <v>1</v>
      </c>
      <c r="AG74" s="61" t="b">
        <f t="shared" si="8"/>
        <v>1</v>
      </c>
      <c r="AH74" s="61" t="b">
        <f t="shared" si="9"/>
        <v>1</v>
      </c>
      <c r="AI74" s="61" t="s">
        <v>426</v>
      </c>
      <c r="AJ74" s="61">
        <v>220.4</v>
      </c>
      <c r="AK74" s="103">
        <f t="shared" si="10"/>
        <v>220.41559491105261</v>
      </c>
      <c r="AL74" s="103">
        <f t="shared" si="11"/>
        <v>1.5594911052602356E-2</v>
      </c>
    </row>
    <row r="75" spans="1:38" x14ac:dyDescent="0.25">
      <c r="A75" s="61" t="s">
        <v>119</v>
      </c>
      <c r="B75" s="61" t="s">
        <v>402</v>
      </c>
      <c r="C75" s="74">
        <v>53.296722038407751</v>
      </c>
      <c r="D75" s="61" t="s">
        <v>28</v>
      </c>
      <c r="E75" s="69">
        <v>2020</v>
      </c>
      <c r="F75" s="71" t="s">
        <v>545</v>
      </c>
      <c r="G75" s="72" t="s">
        <v>594</v>
      </c>
      <c r="H75" s="73" t="s">
        <v>595</v>
      </c>
      <c r="J75" s="61">
        <f>IF(VLOOKUP($A75,'[1]2. Child Protection'!$B$8:$BG$226,'[1]2. Child Protection'!T$1,FALSE)=C75,"",VLOOKUP($A75,'[1]2. Child Protection'!$B$8:$BG$226,'[1]2. Child Protection'!T$1,FALSE)-C75)</f>
        <v>44.203277961592249</v>
      </c>
      <c r="K75" s="61">
        <f>IF(VLOOKUP($A75,'[1]2. Child Protection'!$B$8:$BG$226,'[1]2. Child Protection'!U$1,FALSE)=D75,"",VLOOKUP($A75,'[1]2. Child Protection'!$B$8:$BG$226,'[1]2. Child Protection'!U$1,FALSE))</f>
        <v>0</v>
      </c>
      <c r="L75" s="74" t="e">
        <f>IF(VLOOKUP($A75,'[1]2. Child Protection'!$B$8:$BG$226,'[1]2. Child Protection'!V$1,FALSE)=#REF!,"",VLOOKUP($A75,'[1]2. Child Protection'!$B$8:$BG$226,'[1]2. Child Protection'!V$1,FALSE)-#REF!)</f>
        <v>#REF!</v>
      </c>
      <c r="M75" s="74" t="e">
        <f>IF(VLOOKUP($A75,'[1]2. Child Protection'!$B$8:$BG$226,'[1]2. Child Protection'!W$1,FALSE)=#REF!,"",VLOOKUP($A75,'[1]2. Child Protection'!$B$8:$BG$226,'[1]2. Child Protection'!W$1,FALSE))</f>
        <v>#REF!</v>
      </c>
      <c r="N75" s="74">
        <f>IF(VLOOKUP($A75,'[1]2. Child Protection'!$B$8:$BG$226,'[1]2. Child Protection'!X$1,FALSE)=E75,"",VLOOKUP($A75,'[1]2. Child Protection'!$B$8:$BG$226,'[1]2. Child Protection'!X$1,FALSE)-E75)</f>
        <v>-1921.5</v>
      </c>
      <c r="O75" s="74" t="e">
        <f>IF(VLOOKUP($A75,'[1]2. Child Protection'!$B$8:$BG$226,'[1]2. Child Protection'!Y$1,FALSE)=#REF!,"",VLOOKUP($A75,'[1]2. Child Protection'!$B$8:$BG$226,'[1]2. Child Protection'!Y$1,FALSE))</f>
        <v>#REF!</v>
      </c>
      <c r="P75" s="74" t="e">
        <f>IF(VLOOKUP($A75,'[1]2. Child Protection'!$B$8:$BG$226,'[1]2. Child Protection'!Z$1,FALSE)=F75,"",VLOOKUP($A75,'[1]2. Child Protection'!$B$8:$BG$226,'[1]2. Child Protection'!Z$1,FALSE)-F75)</f>
        <v>#VALUE!</v>
      </c>
      <c r="Q75" s="74">
        <f>IF(VLOOKUP($A75,'[1]2. Child Protection'!$B$8:$BG$226,'[1]2. Child Protection'!AA$1,FALSE)=G75,"",VLOOKUP($A75,'[1]2. Child Protection'!$B$8:$BG$226,'[1]2. Child Protection'!AA$1,FALSE))</f>
        <v>0</v>
      </c>
      <c r="R75" s="61" t="str">
        <f>IF(VLOOKUP($A75,'[1]2. Child Protection'!$B$8:$BG$226,'[1]2. Child Protection'!AB$1,FALSE)=H75,"",VLOOKUP($A75,'[1]2. Child Protection'!$B$8:$BG$226,'[1]2. Child Protection'!AB$1,FALSE))</f>
        <v>WMS 2017</v>
      </c>
      <c r="S75" s="61" t="s">
        <v>419</v>
      </c>
      <c r="T75" s="103">
        <v>52.064161290264622</v>
      </c>
      <c r="U75" s="61">
        <v>2010</v>
      </c>
      <c r="V75" s="61" t="s">
        <v>545</v>
      </c>
      <c r="X75" s="61" t="s">
        <v>611</v>
      </c>
      <c r="Y75" s="61" t="b">
        <f t="shared" ref="Y75:Y106" si="13">Z75=T75</f>
        <v>1</v>
      </c>
      <c r="Z75" s="103">
        <f t="shared" si="1"/>
        <v>52.064161290264622</v>
      </c>
      <c r="AA75" s="74">
        <f t="shared" si="2"/>
        <v>2010</v>
      </c>
      <c r="AB75" s="74" t="str">
        <f t="shared" si="3"/>
        <v>Y0T17</v>
      </c>
      <c r="AC75" s="74">
        <f t="shared" si="4"/>
        <v>0</v>
      </c>
      <c r="AD75" s="74" t="str">
        <f t="shared" si="5"/>
        <v>Health Service Executive</v>
      </c>
      <c r="AE75" s="61" t="b">
        <f t="shared" si="6"/>
        <v>1</v>
      </c>
      <c r="AF75" s="61" t="b">
        <f t="shared" si="7"/>
        <v>1</v>
      </c>
      <c r="AG75" s="61" t="b">
        <f t="shared" si="8"/>
        <v>1</v>
      </c>
      <c r="AH75" s="61" t="b">
        <f t="shared" si="9"/>
        <v>1</v>
      </c>
      <c r="AI75" s="61" t="s">
        <v>430</v>
      </c>
      <c r="AJ75" s="61">
        <v>27.1</v>
      </c>
      <c r="AK75" s="103">
        <f t="shared" si="10"/>
        <v>27.101545406844927</v>
      </c>
      <c r="AL75" s="103">
        <f t="shared" si="11"/>
        <v>1.5454068449258784E-3</v>
      </c>
    </row>
    <row r="76" spans="1:38" x14ac:dyDescent="0.25">
      <c r="A76" s="61" t="s">
        <v>123</v>
      </c>
      <c r="B76" s="61" t="s">
        <v>404</v>
      </c>
      <c r="C76" s="74">
        <v>26.620009901238006</v>
      </c>
      <c r="D76" s="61" t="s">
        <v>12</v>
      </c>
      <c r="E76" s="69">
        <v>2021</v>
      </c>
      <c r="F76" s="71" t="s">
        <v>545</v>
      </c>
      <c r="G76" s="72"/>
      <c r="H76" s="73" t="s">
        <v>597</v>
      </c>
      <c r="J76" s="61">
        <f>IF(VLOOKUP($A76,'[1]2. Child Protection'!$B$8:$BG$226,'[1]2. Child Protection'!T$1,FALSE)=C76,"",VLOOKUP($A76,'[1]2. Child Protection'!$B$8:$BG$226,'[1]2. Child Protection'!T$1,FALSE)-C76)</f>
        <v>30.779990098761992</v>
      </c>
      <c r="K76" s="61" t="str">
        <f>IF(VLOOKUP($A76,'[1]2. Child Protection'!$B$8:$BG$226,'[1]2. Child Protection'!U$1,FALSE)=D76,"",VLOOKUP($A76,'[1]2. Child Protection'!$B$8:$BG$226,'[1]2. Child Protection'!U$1,FALSE))</f>
        <v/>
      </c>
      <c r="L76" s="74" t="e">
        <f>IF(VLOOKUP($A76,'[1]2. Child Protection'!$B$8:$BG$226,'[1]2. Child Protection'!V$1,FALSE)=#REF!,"",VLOOKUP($A76,'[1]2. Child Protection'!$B$8:$BG$226,'[1]2. Child Protection'!V$1,FALSE)-#REF!)</f>
        <v>#REF!</v>
      </c>
      <c r="M76" s="74" t="e">
        <f>IF(VLOOKUP($A76,'[1]2. Child Protection'!$B$8:$BG$226,'[1]2. Child Protection'!W$1,FALSE)=#REF!,"",VLOOKUP($A76,'[1]2. Child Protection'!$B$8:$BG$226,'[1]2. Child Protection'!W$1,FALSE))</f>
        <v>#REF!</v>
      </c>
      <c r="N76" s="74">
        <f>IF(VLOOKUP($A76,'[1]2. Child Protection'!$B$8:$BG$226,'[1]2. Child Protection'!X$1,FALSE)=E76,"",VLOOKUP($A76,'[1]2. Child Protection'!$B$8:$BG$226,'[1]2. Child Protection'!X$1,FALSE)-E76)</f>
        <v>-1949</v>
      </c>
      <c r="O76" s="74" t="e">
        <f>IF(VLOOKUP($A76,'[1]2. Child Protection'!$B$8:$BG$226,'[1]2. Child Protection'!Y$1,FALSE)=#REF!,"",VLOOKUP($A76,'[1]2. Child Protection'!$B$8:$BG$226,'[1]2. Child Protection'!Y$1,FALSE))</f>
        <v>#REF!</v>
      </c>
      <c r="P76" s="74" t="e">
        <f>IF(VLOOKUP($A76,'[1]2. Child Protection'!$B$8:$BG$226,'[1]2. Child Protection'!Z$1,FALSE)=F76,"",VLOOKUP($A76,'[1]2. Child Protection'!$B$8:$BG$226,'[1]2. Child Protection'!Z$1,FALSE)-F76)</f>
        <v>#VALUE!</v>
      </c>
      <c r="Q76" s="74" t="str">
        <f>IF(VLOOKUP($A76,'[1]2. Child Protection'!$B$8:$BG$226,'[1]2. Child Protection'!AA$1,FALSE)=G76,"",VLOOKUP($A76,'[1]2. Child Protection'!$B$8:$BG$226,'[1]2. Child Protection'!AA$1,FALSE))</f>
        <v/>
      </c>
      <c r="R76" s="61" t="str">
        <f>IF(VLOOKUP($A76,'[1]2. Child Protection'!$B$8:$BG$226,'[1]2. Child Protection'!AB$1,FALSE)=H76,"",VLOOKUP($A76,'[1]2. Child Protection'!$B$8:$BG$226,'[1]2. Child Protection'!AB$1,FALSE))</f>
        <v>MICS 2017-18</v>
      </c>
      <c r="S76" s="61" t="s">
        <v>421</v>
      </c>
      <c r="T76" s="103">
        <v>155.26258037451126</v>
      </c>
      <c r="U76" s="61">
        <v>2007</v>
      </c>
      <c r="V76" s="61" t="s">
        <v>545</v>
      </c>
      <c r="X76" s="61" t="s">
        <v>699</v>
      </c>
      <c r="Y76" s="61" t="b">
        <f t="shared" si="13"/>
        <v>0</v>
      </c>
      <c r="Z76" s="103">
        <f t="shared" ref="Z76:Z139" si="14">VLOOKUP($S76,$B$11:$H$212,2,FALSE)</f>
        <v>0</v>
      </c>
      <c r="AA76" s="74">
        <f t="shared" ref="AA76:AA139" si="15">VLOOKUP($S76,$B$11:$H$212,4,FALSE)</f>
        <v>0</v>
      </c>
      <c r="AB76" s="74">
        <f t="shared" ref="AB76:AB139" si="16">VLOOKUP($S76,$B$11:$H$212,5,FALSE)</f>
        <v>0</v>
      </c>
      <c r="AC76" s="74">
        <f t="shared" ref="AC76:AC139" si="17">VLOOKUP($S76,$B$11:$H$212,6,FALSE)</f>
        <v>0</v>
      </c>
      <c r="AD76" s="74">
        <f t="shared" ref="AD76:AD139" si="18">VLOOKUP($S76,$B$11:$H$212,7,FALSE)</f>
        <v>0</v>
      </c>
      <c r="AE76" s="61" t="b">
        <f t="shared" ref="AE76:AE139" si="19">AA76=U76</f>
        <v>0</v>
      </c>
      <c r="AF76" s="61" t="b">
        <f t="shared" ref="AF76:AF139" si="20">AB76=V76</f>
        <v>0</v>
      </c>
      <c r="AG76" s="61" t="b">
        <f t="shared" ref="AG76:AG139" si="21">AC76=W76</f>
        <v>1</v>
      </c>
      <c r="AH76" s="61" t="b">
        <f t="shared" ref="AH76:AH139" si="22">AD76=X76</f>
        <v>0</v>
      </c>
      <c r="AI76" s="61" t="s">
        <v>431</v>
      </c>
      <c r="AJ76" s="61">
        <v>874.2</v>
      </c>
      <c r="AK76" s="103">
        <f t="shared" ref="AK76:AK135" si="23">VLOOKUP(AI76,$S$11:$T$156,2,FALSE)</f>
        <v>874.19324358189601</v>
      </c>
      <c r="AL76" s="103">
        <f t="shared" ref="AL76:AL135" si="24">AK76-AJ76</f>
        <v>-6.7564181040324911E-3</v>
      </c>
    </row>
    <row r="77" spans="1:38" x14ac:dyDescent="0.25">
      <c r="A77" s="61" t="s">
        <v>128</v>
      </c>
      <c r="B77" s="61" t="s">
        <v>408</v>
      </c>
      <c r="C77" s="74">
        <v>17.769590130748359</v>
      </c>
      <c r="D77" s="61" t="s">
        <v>12</v>
      </c>
      <c r="E77" s="69">
        <v>2012</v>
      </c>
      <c r="F77" s="71" t="s">
        <v>545</v>
      </c>
      <c r="G77" s="72"/>
      <c r="H77" s="73" t="s">
        <v>601</v>
      </c>
      <c r="J77" s="61">
        <f>IF(VLOOKUP($A77,'[1]2. Child Protection'!$B$8:$BG$226,'[1]2. Child Protection'!T$1,FALSE)=C77,"",VLOOKUP($A77,'[1]2. Child Protection'!$B$8:$BG$226,'[1]2. Child Protection'!T$1,FALSE)-C77)</f>
        <v>39.430409869251648</v>
      </c>
      <c r="K77" s="61" t="str">
        <f>IF(VLOOKUP($A77,'[1]2. Child Protection'!$B$8:$BG$226,'[1]2. Child Protection'!U$1,FALSE)=D77,"",VLOOKUP($A77,'[1]2. Child Protection'!$B$8:$BG$226,'[1]2. Child Protection'!U$1,FALSE))</f>
        <v/>
      </c>
      <c r="L77" s="74" t="e">
        <f>IF(VLOOKUP($A77,'[1]2. Child Protection'!$B$8:$BG$226,'[1]2. Child Protection'!V$1,FALSE)=#REF!,"",VLOOKUP($A77,'[1]2. Child Protection'!$B$8:$BG$226,'[1]2. Child Protection'!V$1,FALSE)-#REF!)</f>
        <v>#REF!</v>
      </c>
      <c r="M77" s="74" t="e">
        <f>IF(VLOOKUP($A77,'[1]2. Child Protection'!$B$8:$BG$226,'[1]2. Child Protection'!W$1,FALSE)=#REF!,"",VLOOKUP($A77,'[1]2. Child Protection'!$B$8:$BG$226,'[1]2. Child Protection'!W$1,FALSE))</f>
        <v>#REF!</v>
      </c>
      <c r="N77" s="74">
        <f>IF(VLOOKUP($A77,'[1]2. Child Protection'!$B$8:$BG$226,'[1]2. Child Protection'!X$1,FALSE)=E77,"",VLOOKUP($A77,'[1]2. Child Protection'!$B$8:$BG$226,'[1]2. Child Protection'!X$1,FALSE)-E77)</f>
        <v>-1949.6</v>
      </c>
      <c r="O77" s="74" t="e">
        <f>IF(VLOOKUP($A77,'[1]2. Child Protection'!$B$8:$BG$226,'[1]2. Child Protection'!Y$1,FALSE)=#REF!,"",VLOOKUP($A77,'[1]2. Child Protection'!$B$8:$BG$226,'[1]2. Child Protection'!Y$1,FALSE))</f>
        <v>#REF!</v>
      </c>
      <c r="P77" s="74" t="e">
        <f>IF(VLOOKUP($A77,'[1]2. Child Protection'!$B$8:$BG$226,'[1]2. Child Protection'!Z$1,FALSE)=F77,"",VLOOKUP($A77,'[1]2. Child Protection'!$B$8:$BG$226,'[1]2. Child Protection'!Z$1,FALSE)-F77)</f>
        <v>#VALUE!</v>
      </c>
      <c r="Q77" s="74" t="str">
        <f>IF(VLOOKUP($A77,'[1]2. Child Protection'!$B$8:$BG$226,'[1]2. Child Protection'!AA$1,FALSE)=G77,"",VLOOKUP($A77,'[1]2. Child Protection'!$B$8:$BG$226,'[1]2. Child Protection'!AA$1,FALSE))</f>
        <v/>
      </c>
      <c r="R77" s="61" t="str">
        <f>IF(VLOOKUP($A77,'[1]2. Child Protection'!$B$8:$BG$226,'[1]2. Child Protection'!AB$1,FALSE)=H77,"",VLOOKUP($A77,'[1]2. Child Protection'!$B$8:$BG$226,'[1]2. Child Protection'!AB$1,FALSE))</f>
        <v>DHS 2018</v>
      </c>
      <c r="S77" s="61" t="s">
        <v>422</v>
      </c>
      <c r="T77" s="103">
        <v>158.98403915522317</v>
      </c>
      <c r="U77" s="61">
        <v>2020</v>
      </c>
      <c r="V77" s="61" t="s">
        <v>545</v>
      </c>
      <c r="X77" s="61" t="s">
        <v>612</v>
      </c>
      <c r="Y77" s="61" t="b">
        <f t="shared" si="13"/>
        <v>1</v>
      </c>
      <c r="Z77" s="103">
        <f t="shared" si="14"/>
        <v>158.98403915522317</v>
      </c>
      <c r="AA77" s="74">
        <f t="shared" si="15"/>
        <v>2020</v>
      </c>
      <c r="AB77" s="74" t="str">
        <f t="shared" si="16"/>
        <v>Y0T17</v>
      </c>
      <c r="AC77" s="74">
        <f t="shared" si="17"/>
        <v>0</v>
      </c>
      <c r="AD77" s="74" t="str">
        <f t="shared" si="18"/>
        <v>Child Protection and Family Services Agency as reported in Economic and Social Survey 2020 (Planning Institute of Jamaica), table 25.4, p. 25.8</v>
      </c>
      <c r="AE77" s="61" t="b">
        <f t="shared" si="19"/>
        <v>1</v>
      </c>
      <c r="AF77" s="61" t="b">
        <f t="shared" si="20"/>
        <v>1</v>
      </c>
      <c r="AG77" s="61" t="b">
        <f t="shared" si="21"/>
        <v>1</v>
      </c>
      <c r="AH77" s="61" t="b">
        <f t="shared" si="22"/>
        <v>1</v>
      </c>
      <c r="AI77" s="61" t="s">
        <v>436</v>
      </c>
      <c r="AJ77" s="61">
        <v>183.8</v>
      </c>
      <c r="AK77" s="103">
        <f t="shared" si="23"/>
        <v>183.82199264416971</v>
      </c>
      <c r="AL77" s="103">
        <f t="shared" si="24"/>
        <v>2.1992644169699815E-2</v>
      </c>
    </row>
    <row r="78" spans="1:38" x14ac:dyDescent="0.25">
      <c r="A78" s="61" t="s">
        <v>116</v>
      </c>
      <c r="B78" s="61" t="s">
        <v>401</v>
      </c>
      <c r="C78" s="74" t="s">
        <v>12</v>
      </c>
      <c r="D78" s="61" t="s">
        <v>12</v>
      </c>
      <c r="E78" s="69" t="s">
        <v>12</v>
      </c>
      <c r="F78" s="71" t="s">
        <v>12</v>
      </c>
      <c r="G78" s="72" t="s">
        <v>12</v>
      </c>
      <c r="H78" s="73" t="s">
        <v>12</v>
      </c>
      <c r="J78" s="61" t="e">
        <f>IF(VLOOKUP($A78,'[1]2. Child Protection'!$B$8:$BG$226,'[1]2. Child Protection'!T$1,FALSE)=C78,"",VLOOKUP($A78,'[1]2. Child Protection'!$B$8:$BG$226,'[1]2. Child Protection'!T$1,FALSE)-C78)</f>
        <v>#VALUE!</v>
      </c>
      <c r="K78" s="61" t="str">
        <f>IF(VLOOKUP($A78,'[1]2. Child Protection'!$B$8:$BG$226,'[1]2. Child Protection'!U$1,FALSE)=D78,"",VLOOKUP($A78,'[1]2. Child Protection'!$B$8:$BG$226,'[1]2. Child Protection'!U$1,FALSE))</f>
        <v/>
      </c>
      <c r="L78" s="74" t="e">
        <f>IF(VLOOKUP($A78,'[1]2. Child Protection'!$B$8:$BG$226,'[1]2. Child Protection'!V$1,FALSE)=#REF!,"",VLOOKUP($A78,'[1]2. Child Protection'!$B$8:$BG$226,'[1]2. Child Protection'!V$1,FALSE)-#REF!)</f>
        <v>#REF!</v>
      </c>
      <c r="M78" s="74" t="e">
        <f>IF(VLOOKUP($A78,'[1]2. Child Protection'!$B$8:$BG$226,'[1]2. Child Protection'!W$1,FALSE)=#REF!,"",VLOOKUP($A78,'[1]2. Child Protection'!$B$8:$BG$226,'[1]2. Child Protection'!W$1,FALSE))</f>
        <v>#REF!</v>
      </c>
      <c r="N78" s="74" t="e">
        <f>IF(VLOOKUP($A78,'[1]2. Child Protection'!$B$8:$BG$226,'[1]2. Child Protection'!X$1,FALSE)=E78,"",VLOOKUP($A78,'[1]2. Child Protection'!$B$8:$BG$226,'[1]2. Child Protection'!X$1,FALSE)-E78)</f>
        <v>#VALUE!</v>
      </c>
      <c r="O78" s="74" t="e">
        <f>IF(VLOOKUP($A78,'[1]2. Child Protection'!$B$8:$BG$226,'[1]2. Child Protection'!Y$1,FALSE)=#REF!,"",VLOOKUP($A78,'[1]2. Child Protection'!$B$8:$BG$226,'[1]2. Child Protection'!Y$1,FALSE))</f>
        <v>#REF!</v>
      </c>
      <c r="P78" s="74" t="e">
        <f>IF(VLOOKUP($A78,'[1]2. Child Protection'!$B$8:$BG$226,'[1]2. Child Protection'!Z$1,FALSE)=F78,"",VLOOKUP($A78,'[1]2. Child Protection'!$B$8:$BG$226,'[1]2. Child Protection'!Z$1,FALSE)-F78)</f>
        <v>#VALUE!</v>
      </c>
      <c r="Q78" s="74" t="str">
        <f>IF(VLOOKUP($A78,'[1]2. Child Protection'!$B$8:$BG$226,'[1]2. Child Protection'!AA$1,FALSE)=G78,"",VLOOKUP($A78,'[1]2. Child Protection'!$B$8:$BG$226,'[1]2. Child Protection'!AA$1,FALSE))</f>
        <v/>
      </c>
      <c r="R78" s="61" t="str">
        <f>IF(VLOOKUP($A78,'[1]2. Child Protection'!$B$8:$BG$226,'[1]2. Child Protection'!AB$1,FALSE)=H78,"",VLOOKUP($A78,'[1]2. Child Protection'!$B$8:$BG$226,'[1]2. Child Protection'!AB$1,FALSE))</f>
        <v>DHS 2019-20</v>
      </c>
      <c r="S78" s="61" t="s">
        <v>423</v>
      </c>
      <c r="T78" s="103">
        <v>165.82065618159896</v>
      </c>
      <c r="U78" s="61">
        <v>2013</v>
      </c>
      <c r="V78" s="61" t="s">
        <v>545</v>
      </c>
      <c r="X78" s="61" t="s">
        <v>613</v>
      </c>
      <c r="Y78" s="61" t="b">
        <f t="shared" si="13"/>
        <v>1</v>
      </c>
      <c r="Z78" s="103">
        <f t="shared" si="14"/>
        <v>165.82065618159896</v>
      </c>
      <c r="AA78" s="74">
        <f t="shared" si="15"/>
        <v>2013</v>
      </c>
      <c r="AB78" s="74" t="str">
        <f t="shared" si="16"/>
        <v>Y0T17</v>
      </c>
      <c r="AC78" s="74">
        <f t="shared" si="17"/>
        <v>0</v>
      </c>
      <c r="AD78" s="74" t="str">
        <f t="shared" si="18"/>
        <v>Ministry of Health, Labor and Welfare, “Reference Material: Current State of Alternative Care”</v>
      </c>
      <c r="AE78" s="61" t="b">
        <f t="shared" si="19"/>
        <v>1</v>
      </c>
      <c r="AF78" s="61" t="b">
        <f t="shared" si="20"/>
        <v>1</v>
      </c>
      <c r="AG78" s="61" t="b">
        <f t="shared" si="21"/>
        <v>1</v>
      </c>
      <c r="AH78" s="61" t="b">
        <f t="shared" si="22"/>
        <v>1</v>
      </c>
      <c r="AI78" s="61" t="s">
        <v>438</v>
      </c>
      <c r="AJ78" s="61">
        <v>753.1</v>
      </c>
      <c r="AK78" s="103">
        <f t="shared" si="23"/>
        <v>753.06285287196101</v>
      </c>
      <c r="AL78" s="103">
        <f t="shared" si="24"/>
        <v>-3.7147128039009658E-2</v>
      </c>
    </row>
    <row r="79" spans="1:38" x14ac:dyDescent="0.25">
      <c r="A79" s="61" t="s">
        <v>129</v>
      </c>
      <c r="B79" s="61" t="s">
        <v>409</v>
      </c>
      <c r="C79" s="74">
        <v>41.544533431809263</v>
      </c>
      <c r="D79" s="61" t="s">
        <v>12</v>
      </c>
      <c r="E79" s="69">
        <v>2020</v>
      </c>
      <c r="F79" s="71" t="s">
        <v>545</v>
      </c>
      <c r="G79" s="72"/>
      <c r="H79" s="73" t="s">
        <v>602</v>
      </c>
      <c r="J79" s="61">
        <f>IF(VLOOKUP($A79,'[1]2. Child Protection'!$B$8:$BG$226,'[1]2. Child Protection'!T$1,FALSE)=C79,"",VLOOKUP($A79,'[1]2. Child Protection'!$B$8:$BG$226,'[1]2. Child Protection'!T$1,FALSE)-C79)</f>
        <v>-5.6445334318092648</v>
      </c>
      <c r="K79" s="61" t="str">
        <f>IF(VLOOKUP($A79,'[1]2. Child Protection'!$B$8:$BG$226,'[1]2. Child Protection'!U$1,FALSE)=D79,"",VLOOKUP($A79,'[1]2. Child Protection'!$B$8:$BG$226,'[1]2. Child Protection'!U$1,FALSE))</f>
        <v/>
      </c>
      <c r="L79" s="74" t="e">
        <f>IF(VLOOKUP($A79,'[1]2. Child Protection'!$B$8:$BG$226,'[1]2. Child Protection'!V$1,FALSE)=#REF!,"",VLOOKUP($A79,'[1]2. Child Protection'!$B$8:$BG$226,'[1]2. Child Protection'!V$1,FALSE)-#REF!)</f>
        <v>#REF!</v>
      </c>
      <c r="M79" s="74" t="e">
        <f>IF(VLOOKUP($A79,'[1]2. Child Protection'!$B$8:$BG$226,'[1]2. Child Protection'!W$1,FALSE)=#REF!,"",VLOOKUP($A79,'[1]2. Child Protection'!$B$8:$BG$226,'[1]2. Child Protection'!W$1,FALSE))</f>
        <v>#REF!</v>
      </c>
      <c r="N79" s="74">
        <f>IF(VLOOKUP($A79,'[1]2. Child Protection'!$B$8:$BG$226,'[1]2. Child Protection'!X$1,FALSE)=E79,"",VLOOKUP($A79,'[1]2. Child Protection'!$B$8:$BG$226,'[1]2. Child Protection'!X$1,FALSE)-E79)</f>
        <v>-1972.9</v>
      </c>
      <c r="O79" s="74" t="e">
        <f>IF(VLOOKUP($A79,'[1]2. Child Protection'!$B$8:$BG$226,'[1]2. Child Protection'!Y$1,FALSE)=#REF!,"",VLOOKUP($A79,'[1]2. Child Protection'!$B$8:$BG$226,'[1]2. Child Protection'!Y$1,FALSE))</f>
        <v>#REF!</v>
      </c>
      <c r="P79" s="74" t="e">
        <f>IF(VLOOKUP($A79,'[1]2. Child Protection'!$B$8:$BG$226,'[1]2. Child Protection'!Z$1,FALSE)=F79,"",VLOOKUP($A79,'[1]2. Child Protection'!$B$8:$BG$226,'[1]2. Child Protection'!Z$1,FALSE)-F79)</f>
        <v>#VALUE!</v>
      </c>
      <c r="Q79" s="74" t="str">
        <f>IF(VLOOKUP($A79,'[1]2. Child Protection'!$B$8:$BG$226,'[1]2. Child Protection'!AA$1,FALSE)=G79,"",VLOOKUP($A79,'[1]2. Child Protection'!$B$8:$BG$226,'[1]2. Child Protection'!AA$1,FALSE))</f>
        <v/>
      </c>
      <c r="R79" s="61" t="str">
        <f>IF(VLOOKUP($A79,'[1]2. Child Protection'!$B$8:$BG$226,'[1]2. Child Protection'!AB$1,FALSE)=H79,"",VLOOKUP($A79,'[1]2. Child Protection'!$B$8:$BG$226,'[1]2. Child Protection'!AB$1,FALSE))</f>
        <v>MICS 2018-19</v>
      </c>
      <c r="S79" s="61" t="s">
        <v>424</v>
      </c>
      <c r="T79" s="103">
        <v>21.151097468238515</v>
      </c>
      <c r="U79" s="61">
        <v>2019</v>
      </c>
      <c r="V79" s="61" t="s">
        <v>545</v>
      </c>
      <c r="X79" s="61" t="s">
        <v>548</v>
      </c>
      <c r="Y79" s="61" t="b">
        <f t="shared" si="13"/>
        <v>1</v>
      </c>
      <c r="Z79" s="103">
        <f t="shared" si="14"/>
        <v>21.151097468238515</v>
      </c>
      <c r="AA79" s="74">
        <f t="shared" si="15"/>
        <v>2019</v>
      </c>
      <c r="AB79" s="74" t="str">
        <f t="shared" si="16"/>
        <v>Y0T17</v>
      </c>
      <c r="AC79" s="74">
        <f t="shared" si="17"/>
        <v>0</v>
      </c>
      <c r="AD79" s="74" t="str">
        <f t="shared" si="18"/>
        <v>Ministry of Social Development</v>
      </c>
      <c r="AE79" s="61" t="b">
        <f t="shared" si="19"/>
        <v>1</v>
      </c>
      <c r="AF79" s="61" t="b">
        <f t="shared" si="20"/>
        <v>1</v>
      </c>
      <c r="AG79" s="61" t="b">
        <f t="shared" si="21"/>
        <v>1</v>
      </c>
      <c r="AH79" s="61" t="b">
        <f t="shared" si="22"/>
        <v>1</v>
      </c>
      <c r="AI79" s="61" t="s">
        <v>441</v>
      </c>
      <c r="AJ79" s="61">
        <v>70.5</v>
      </c>
      <c r="AK79" s="103">
        <f t="shared" si="23"/>
        <v>70.54937064395186</v>
      </c>
      <c r="AL79" s="103">
        <f t="shared" si="24"/>
        <v>4.9370643951860416E-2</v>
      </c>
    </row>
    <row r="80" spans="1:38" x14ac:dyDescent="0.25">
      <c r="A80" s="61" t="s">
        <v>106</v>
      </c>
      <c r="B80" s="61" t="s">
        <v>392</v>
      </c>
      <c r="C80" s="96" t="s">
        <v>12</v>
      </c>
      <c r="D80" s="61" t="s">
        <v>12</v>
      </c>
      <c r="E80" s="69" t="s">
        <v>12</v>
      </c>
      <c r="F80" s="71" t="s">
        <v>12</v>
      </c>
      <c r="G80" s="72" t="s">
        <v>12</v>
      </c>
      <c r="H80" s="73" t="s">
        <v>12</v>
      </c>
      <c r="J80" s="61" t="e">
        <f>IF(VLOOKUP($A80,'[1]2. Child Protection'!$B$8:$BG$226,'[1]2. Child Protection'!T$1,FALSE)=C80,"",VLOOKUP($A80,'[1]2. Child Protection'!$B$8:$BG$226,'[1]2. Child Protection'!T$1,FALSE)-C80)</f>
        <v>#VALUE!</v>
      </c>
      <c r="K80" s="61" t="str">
        <f>IF(VLOOKUP($A80,'[1]2. Child Protection'!$B$8:$BG$226,'[1]2. Child Protection'!U$1,FALSE)=D80,"",VLOOKUP($A80,'[1]2. Child Protection'!$B$8:$BG$226,'[1]2. Child Protection'!U$1,FALSE))</f>
        <v/>
      </c>
      <c r="L80" s="74" t="e">
        <f>IF(VLOOKUP($A80,'[1]2. Child Protection'!$B$8:$BG$226,'[1]2. Child Protection'!V$1,FALSE)=#REF!,"",VLOOKUP($A80,'[1]2. Child Protection'!$B$8:$BG$226,'[1]2. Child Protection'!V$1,FALSE)-#REF!)</f>
        <v>#REF!</v>
      </c>
      <c r="M80" s="74" t="e">
        <f>IF(VLOOKUP($A80,'[1]2. Child Protection'!$B$8:$BG$226,'[1]2. Child Protection'!W$1,FALSE)=#REF!,"",VLOOKUP($A80,'[1]2. Child Protection'!$B$8:$BG$226,'[1]2. Child Protection'!W$1,FALSE))</f>
        <v>#REF!</v>
      </c>
      <c r="N80" s="74" t="e">
        <f>IF(VLOOKUP($A80,'[1]2. Child Protection'!$B$8:$BG$226,'[1]2. Child Protection'!X$1,FALSE)=E80,"",VLOOKUP($A80,'[1]2. Child Protection'!$B$8:$BG$226,'[1]2. Child Protection'!X$1,FALSE)-E80)</f>
        <v>#VALUE!</v>
      </c>
      <c r="O80" s="74" t="e">
        <f>IF(VLOOKUP($A80,'[1]2. Child Protection'!$B$8:$BG$226,'[1]2. Child Protection'!Y$1,FALSE)=#REF!,"",VLOOKUP($A80,'[1]2. Child Protection'!$B$8:$BG$226,'[1]2. Child Protection'!Y$1,FALSE))</f>
        <v>#REF!</v>
      </c>
      <c r="P80" s="74" t="e">
        <f>IF(VLOOKUP($A80,'[1]2. Child Protection'!$B$8:$BG$226,'[1]2. Child Protection'!Z$1,FALSE)=F80,"",VLOOKUP($A80,'[1]2. Child Protection'!$B$8:$BG$226,'[1]2. Child Protection'!Z$1,FALSE)-F80)</f>
        <v>#VALUE!</v>
      </c>
      <c r="Q80" s="74" t="str">
        <f>IF(VLOOKUP($A80,'[1]2. Child Protection'!$B$8:$BG$226,'[1]2. Child Protection'!AA$1,FALSE)=G80,"",VLOOKUP($A80,'[1]2. Child Protection'!$B$8:$BG$226,'[1]2. Child Protection'!AA$1,FALSE))</f>
        <v>x</v>
      </c>
      <c r="R80" s="61" t="str">
        <f>IF(VLOOKUP($A80,'[1]2. Child Protection'!$B$8:$BG$226,'[1]2. Child Protection'!AB$1,FALSE)=H80,"",VLOOKUP($A80,'[1]2. Child Protection'!$B$8:$BG$226,'[1]2. Child Protection'!AB$1,FALSE))</f>
        <v>DHS 2011</v>
      </c>
      <c r="S80" s="61" t="s">
        <v>424</v>
      </c>
      <c r="T80" s="103">
        <v>21.151097468238515</v>
      </c>
      <c r="U80" s="61">
        <v>2019</v>
      </c>
      <c r="V80" s="61" t="s">
        <v>545</v>
      </c>
      <c r="X80" s="61" t="s">
        <v>548</v>
      </c>
      <c r="Y80" s="61" t="b">
        <f t="shared" si="13"/>
        <v>1</v>
      </c>
      <c r="Z80" s="103">
        <f t="shared" si="14"/>
        <v>21.151097468238515</v>
      </c>
      <c r="AA80" s="74">
        <f t="shared" si="15"/>
        <v>2019</v>
      </c>
      <c r="AB80" s="74" t="str">
        <f t="shared" si="16"/>
        <v>Y0T17</v>
      </c>
      <c r="AC80" s="74">
        <f t="shared" si="17"/>
        <v>0</v>
      </c>
      <c r="AD80" s="74" t="str">
        <f t="shared" si="18"/>
        <v>Ministry of Social Development</v>
      </c>
      <c r="AE80" s="61" t="b">
        <f t="shared" si="19"/>
        <v>1</v>
      </c>
      <c r="AF80" s="61" t="b">
        <f t="shared" si="20"/>
        <v>1</v>
      </c>
      <c r="AG80" s="61" t="b">
        <f t="shared" si="21"/>
        <v>1</v>
      </c>
      <c r="AH80" s="61" t="b">
        <f t="shared" si="22"/>
        <v>1</v>
      </c>
      <c r="AI80" s="61" t="s">
        <v>442</v>
      </c>
      <c r="AJ80" s="61">
        <v>79.8</v>
      </c>
      <c r="AK80" s="103">
        <f t="shared" si="23"/>
        <v>79.782390150255409</v>
      </c>
      <c r="AL80" s="103">
        <f t="shared" si="24"/>
        <v>-1.7609849744587791E-2</v>
      </c>
    </row>
    <row r="81" spans="1:38" x14ac:dyDescent="0.25">
      <c r="A81" s="61" t="s">
        <v>124</v>
      </c>
      <c r="B81" s="61" t="s">
        <v>405</v>
      </c>
      <c r="C81" s="96">
        <v>87.894143913958345</v>
      </c>
      <c r="D81" s="61" t="s">
        <v>12</v>
      </c>
      <c r="E81" s="69">
        <v>2022</v>
      </c>
      <c r="F81" s="69" t="s">
        <v>545</v>
      </c>
      <c r="G81" s="70"/>
      <c r="H81" s="73" t="s">
        <v>598</v>
      </c>
      <c r="J81" s="61" t="e">
        <f>IF(VLOOKUP($A81,'[1]2. Child Protection'!$B$8:$BG$226,'[1]2. Child Protection'!T$1,FALSE)=C81,"",VLOOKUP($A81,'[1]2. Child Protection'!$B$8:$BG$226,'[1]2. Child Protection'!T$1,FALSE)-C81)</f>
        <v>#VALUE!</v>
      </c>
      <c r="K81" s="61" t="str">
        <f>IF(VLOOKUP($A81,'[1]2. Child Protection'!$B$8:$BG$226,'[1]2. Child Protection'!U$1,FALSE)=D81,"",VLOOKUP($A81,'[1]2. Child Protection'!$B$8:$BG$226,'[1]2. Child Protection'!U$1,FALSE))</f>
        <v/>
      </c>
      <c r="L81" s="74" t="e">
        <f>IF(VLOOKUP($A81,'[1]2. Child Protection'!$B$8:$BG$226,'[1]2. Child Protection'!V$1,FALSE)=#REF!,"",VLOOKUP($A81,'[1]2. Child Protection'!$B$8:$BG$226,'[1]2. Child Protection'!V$1,FALSE)-#REF!)</f>
        <v>#REF!</v>
      </c>
      <c r="M81" s="74" t="e">
        <f>IF(VLOOKUP($A81,'[1]2. Child Protection'!$B$8:$BG$226,'[1]2. Child Protection'!W$1,FALSE)=#REF!,"",VLOOKUP($A81,'[1]2. Child Protection'!$B$8:$BG$226,'[1]2. Child Protection'!W$1,FALSE))</f>
        <v>#REF!</v>
      </c>
      <c r="N81" s="74">
        <f>IF(VLOOKUP($A81,'[1]2. Child Protection'!$B$8:$BG$226,'[1]2. Child Protection'!X$1,FALSE)=E81,"",VLOOKUP($A81,'[1]2. Child Protection'!$B$8:$BG$226,'[1]2. Child Protection'!X$1,FALSE)-E81)</f>
        <v>-1922</v>
      </c>
      <c r="O81" s="74" t="e">
        <f>IF(VLOOKUP($A81,'[1]2. Child Protection'!$B$8:$BG$226,'[1]2. Child Protection'!Y$1,FALSE)=#REF!,"",VLOOKUP($A81,'[1]2. Child Protection'!$B$8:$BG$226,'[1]2. Child Protection'!Y$1,FALSE))</f>
        <v>#REF!</v>
      </c>
      <c r="P81" s="74" t="e">
        <f>IF(VLOOKUP($A81,'[1]2. Child Protection'!$B$8:$BG$226,'[1]2. Child Protection'!Z$1,FALSE)=F81,"",VLOOKUP($A81,'[1]2. Child Protection'!$B$8:$BG$226,'[1]2. Child Protection'!Z$1,FALSE)-F81)</f>
        <v>#VALUE!</v>
      </c>
      <c r="Q81" s="74" t="str">
        <f>IF(VLOOKUP($A81,'[1]2. Child Protection'!$B$8:$BG$226,'[1]2. Child Protection'!AA$1,FALSE)=G81,"",VLOOKUP($A81,'[1]2. Child Protection'!$B$8:$BG$226,'[1]2. Child Protection'!AA$1,FALSE))</f>
        <v>v</v>
      </c>
      <c r="R81" s="61" t="str">
        <f>IF(VLOOKUP($A81,'[1]2. Child Protection'!$B$8:$BG$226,'[1]2. Child Protection'!AB$1,FALSE)=H81,"",VLOOKUP($A81,'[1]2. Child Protection'!$B$8:$BG$226,'[1]2. Child Protection'!AB$1,FALSE))</f>
        <v>UNSD Population and Vital Statistics Report, January 2021, latest update on 4 Jan 2022</v>
      </c>
      <c r="S81" s="61" t="s">
        <v>425</v>
      </c>
      <c r="T81" s="103">
        <v>92.543300109629953</v>
      </c>
      <c r="U81" s="61">
        <v>2020</v>
      </c>
      <c r="V81" s="61" t="s">
        <v>545</v>
      </c>
      <c r="X81" s="61" t="s">
        <v>614</v>
      </c>
      <c r="Y81" s="61" t="b">
        <f t="shared" si="13"/>
        <v>1</v>
      </c>
      <c r="Z81" s="103">
        <f t="shared" si="14"/>
        <v>92.543300109629953</v>
      </c>
      <c r="AA81" s="74">
        <f t="shared" si="15"/>
        <v>2020</v>
      </c>
      <c r="AB81" s="74" t="str">
        <f t="shared" si="16"/>
        <v>Y0T17</v>
      </c>
      <c r="AC81" s="74">
        <f t="shared" si="17"/>
        <v>0</v>
      </c>
      <c r="AD81" s="74" t="str">
        <f t="shared" si="18"/>
        <v>TransMonEE</v>
      </c>
      <c r="AE81" s="61" t="b">
        <f t="shared" si="19"/>
        <v>1</v>
      </c>
      <c r="AF81" s="61" t="b">
        <f t="shared" si="20"/>
        <v>1</v>
      </c>
      <c r="AG81" s="61" t="b">
        <f t="shared" si="21"/>
        <v>1</v>
      </c>
      <c r="AH81" s="61" t="b">
        <f t="shared" si="22"/>
        <v>1</v>
      </c>
      <c r="AI81" s="61" t="s">
        <v>443</v>
      </c>
      <c r="AJ81" s="61">
        <v>179.7</v>
      </c>
      <c r="AK81" s="103">
        <f t="shared" si="23"/>
        <v>179.65220728027489</v>
      </c>
      <c r="AL81" s="103">
        <f t="shared" si="24"/>
        <v>-4.7792719725094912E-2</v>
      </c>
    </row>
    <row r="82" spans="1:38" x14ac:dyDescent="0.25">
      <c r="A82" s="61" t="s">
        <v>138</v>
      </c>
      <c r="B82" s="61" t="s">
        <v>406</v>
      </c>
      <c r="C82" s="96">
        <v>282.7551150082603</v>
      </c>
      <c r="D82" s="61" t="s">
        <v>12</v>
      </c>
      <c r="E82" s="69">
        <v>2021</v>
      </c>
      <c r="F82" s="71" t="s">
        <v>545</v>
      </c>
      <c r="G82" s="72"/>
      <c r="H82" s="73" t="s">
        <v>599</v>
      </c>
      <c r="J82" s="61" t="e">
        <f>IF(VLOOKUP($A82,'[1]2. Child Protection'!$B$8:$BG$226,'[1]2. Child Protection'!T$1,FALSE)=C82,"",VLOOKUP($A82,'[1]2. Child Protection'!$B$8:$BG$226,'[1]2. Child Protection'!T$1,FALSE)-C82)</f>
        <v>#VALUE!</v>
      </c>
      <c r="K82" s="61" t="str">
        <f>IF(VLOOKUP($A82,'[1]2. Child Protection'!$B$8:$BG$226,'[1]2. Child Protection'!U$1,FALSE)=D82,"",VLOOKUP($A82,'[1]2. Child Protection'!$B$8:$BG$226,'[1]2. Child Protection'!U$1,FALSE))</f>
        <v/>
      </c>
      <c r="L82" s="74" t="e">
        <f>IF(VLOOKUP($A82,'[1]2. Child Protection'!$B$8:$BG$226,'[1]2. Child Protection'!V$1,FALSE)=#REF!,"",VLOOKUP($A82,'[1]2. Child Protection'!$B$8:$BG$226,'[1]2. Child Protection'!V$1,FALSE)-#REF!)</f>
        <v>#REF!</v>
      </c>
      <c r="M82" s="74" t="e">
        <f>IF(VLOOKUP($A82,'[1]2. Child Protection'!$B$8:$BG$226,'[1]2. Child Protection'!W$1,FALSE)=#REF!,"",VLOOKUP($A82,'[1]2. Child Protection'!$B$8:$BG$226,'[1]2. Child Protection'!W$1,FALSE))</f>
        <v>#REF!</v>
      </c>
      <c r="N82" s="74" t="e">
        <f>IF(VLOOKUP($A82,'[1]2. Child Protection'!$B$8:$BG$226,'[1]2. Child Protection'!X$1,FALSE)=E82,"",VLOOKUP($A82,'[1]2. Child Protection'!$B$8:$BG$226,'[1]2. Child Protection'!X$1,FALSE)-E82)</f>
        <v>#VALUE!</v>
      </c>
      <c r="O82" s="74" t="e">
        <f>IF(VLOOKUP($A82,'[1]2. Child Protection'!$B$8:$BG$226,'[1]2. Child Protection'!Y$1,FALSE)=#REF!,"",VLOOKUP($A82,'[1]2. Child Protection'!$B$8:$BG$226,'[1]2. Child Protection'!Y$1,FALSE))</f>
        <v>#REF!</v>
      </c>
      <c r="P82" s="74" t="e">
        <f>IF(VLOOKUP($A82,'[1]2. Child Protection'!$B$8:$BG$226,'[1]2. Child Protection'!Z$1,FALSE)=F82,"",VLOOKUP($A82,'[1]2. Child Protection'!$B$8:$BG$226,'[1]2. Child Protection'!Z$1,FALSE)-F82)</f>
        <v>#VALUE!</v>
      </c>
      <c r="Q82" s="74" t="str">
        <f>IF(VLOOKUP($A82,'[1]2. Child Protection'!$B$8:$BG$226,'[1]2. Child Protection'!AA$1,FALSE)=G82,"",VLOOKUP($A82,'[1]2. Child Protection'!$B$8:$BG$226,'[1]2. Child Protection'!AA$1,FALSE))</f>
        <v/>
      </c>
      <c r="R82" s="61">
        <f>IF(VLOOKUP($A82,'[1]2. Child Protection'!$B$8:$BG$226,'[1]2. Child Protection'!AB$1,FALSE)=H82,"",VLOOKUP($A82,'[1]2. Child Protection'!$B$8:$BG$226,'[1]2. Child Protection'!AB$1,FALSE))</f>
        <v>0</v>
      </c>
      <c r="S82" s="61" t="s">
        <v>426</v>
      </c>
      <c r="T82" s="103">
        <v>220.41559491105261</v>
      </c>
      <c r="U82" s="61">
        <v>2012</v>
      </c>
      <c r="V82" s="61" t="s">
        <v>545</v>
      </c>
      <c r="X82" s="61" t="s">
        <v>615</v>
      </c>
      <c r="Y82" s="61" t="b">
        <f t="shared" si="13"/>
        <v>1</v>
      </c>
      <c r="Z82" s="103">
        <f t="shared" si="14"/>
        <v>220.41559491105261</v>
      </c>
      <c r="AA82" s="74">
        <f t="shared" si="15"/>
        <v>2012</v>
      </c>
      <c r="AB82" s="74" t="str">
        <f t="shared" si="16"/>
        <v>Y0T17</v>
      </c>
      <c r="AC82" s="74">
        <f t="shared" si="17"/>
        <v>0</v>
      </c>
      <c r="AD82" s="74" t="str">
        <f t="shared" si="18"/>
        <v>Ministry of Gender, Children and Social Development</v>
      </c>
      <c r="AE82" s="61" t="b">
        <f t="shared" si="19"/>
        <v>1</v>
      </c>
      <c r="AF82" s="61" t="b">
        <f t="shared" si="20"/>
        <v>1</v>
      </c>
      <c r="AG82" s="61" t="b">
        <f t="shared" si="21"/>
        <v>1</v>
      </c>
      <c r="AH82" s="61" t="b">
        <f t="shared" si="22"/>
        <v>1</v>
      </c>
      <c r="AI82" s="61" t="s">
        <v>444</v>
      </c>
      <c r="AJ82" s="61">
        <v>6.6</v>
      </c>
      <c r="AK82" s="103">
        <f t="shared" si="23"/>
        <v>6.5959391702546375</v>
      </c>
      <c r="AL82" s="103">
        <f t="shared" si="24"/>
        <v>-4.0608297453621489E-3</v>
      </c>
    </row>
    <row r="83" spans="1:38" x14ac:dyDescent="0.25">
      <c r="A83" s="61" t="s">
        <v>126</v>
      </c>
      <c r="B83" s="61" t="s">
        <v>407</v>
      </c>
      <c r="C83" s="74">
        <v>71.465260545551459</v>
      </c>
      <c r="D83" s="61" t="s">
        <v>12</v>
      </c>
      <c r="E83" s="69">
        <v>2015</v>
      </c>
      <c r="F83" s="71" t="s">
        <v>545</v>
      </c>
      <c r="G83" s="72"/>
      <c r="H83" s="73" t="s">
        <v>600</v>
      </c>
      <c r="J83" s="61">
        <f>IF(VLOOKUP($A83,'[1]2. Child Protection'!$B$8:$BG$226,'[1]2. Child Protection'!T$1,FALSE)=C83,"",VLOOKUP($A83,'[1]2. Child Protection'!$B$8:$BG$226,'[1]2. Child Protection'!T$1,FALSE)-C83)</f>
        <v>17.034739454448541</v>
      </c>
      <c r="K83" s="61" t="str">
        <f>IF(VLOOKUP($A83,'[1]2. Child Protection'!$B$8:$BG$226,'[1]2. Child Protection'!U$1,FALSE)=D83,"",VLOOKUP($A83,'[1]2. Child Protection'!$B$8:$BG$226,'[1]2. Child Protection'!U$1,FALSE))</f>
        <v>y</v>
      </c>
      <c r="L83" s="74" t="e">
        <f>IF(VLOOKUP($A83,'[1]2. Child Protection'!$B$8:$BG$226,'[1]2. Child Protection'!V$1,FALSE)=#REF!,"",VLOOKUP($A83,'[1]2. Child Protection'!$B$8:$BG$226,'[1]2. Child Protection'!V$1,FALSE)-#REF!)</f>
        <v>#REF!</v>
      </c>
      <c r="M83" s="74" t="e">
        <f>IF(VLOOKUP($A83,'[1]2. Child Protection'!$B$8:$BG$226,'[1]2. Child Protection'!W$1,FALSE)=#REF!,"",VLOOKUP($A83,'[1]2. Child Protection'!$B$8:$BG$226,'[1]2. Child Protection'!W$1,FALSE))</f>
        <v>#REF!</v>
      </c>
      <c r="N83" s="74" t="e">
        <f>IF(VLOOKUP($A83,'[1]2. Child Protection'!$B$8:$BG$226,'[1]2. Child Protection'!X$1,FALSE)=E83,"",VLOOKUP($A83,'[1]2. Child Protection'!$B$8:$BG$226,'[1]2. Child Protection'!X$1,FALSE)-E83)</f>
        <v>#VALUE!</v>
      </c>
      <c r="O83" s="74" t="e">
        <f>IF(VLOOKUP($A83,'[1]2. Child Protection'!$B$8:$BG$226,'[1]2. Child Protection'!Y$1,FALSE)=#REF!,"",VLOOKUP($A83,'[1]2. Child Protection'!$B$8:$BG$226,'[1]2. Child Protection'!Y$1,FALSE))</f>
        <v>#REF!</v>
      </c>
      <c r="P83" s="74" t="e">
        <f>IF(VLOOKUP($A83,'[1]2. Child Protection'!$B$8:$BG$226,'[1]2. Child Protection'!Z$1,FALSE)=F83,"",VLOOKUP($A83,'[1]2. Child Protection'!$B$8:$BG$226,'[1]2. Child Protection'!Z$1,FALSE)-F83)</f>
        <v>#VALUE!</v>
      </c>
      <c r="Q83" s="74" t="str">
        <f>IF(VLOOKUP($A83,'[1]2. Child Protection'!$B$8:$BG$226,'[1]2. Child Protection'!AA$1,FALSE)=G83,"",VLOOKUP($A83,'[1]2. Child Protection'!$B$8:$BG$226,'[1]2. Child Protection'!AA$1,FALSE))</f>
        <v/>
      </c>
      <c r="R83" s="61" t="str">
        <f>IF(VLOOKUP($A83,'[1]2. Child Protection'!$B$8:$BG$226,'[1]2. Child Protection'!AB$1,FALSE)=H83,"",VLOOKUP($A83,'[1]2. Child Protection'!$B$8:$BG$226,'[1]2. Child Protection'!AB$1,FALSE))</f>
        <v>ENSMI 2014-15</v>
      </c>
      <c r="S83" s="61" t="s">
        <v>430</v>
      </c>
      <c r="T83" s="103">
        <v>27.101545406844927</v>
      </c>
      <c r="U83" s="61">
        <v>2010</v>
      </c>
      <c r="V83" s="61" t="s">
        <v>545</v>
      </c>
      <c r="X83" s="61" t="s">
        <v>616</v>
      </c>
      <c r="Y83" s="61" t="b">
        <f t="shared" si="13"/>
        <v>1</v>
      </c>
      <c r="Z83" s="103">
        <f t="shared" si="14"/>
        <v>27.101545406844927</v>
      </c>
      <c r="AA83" s="74">
        <f t="shared" si="15"/>
        <v>2010</v>
      </c>
      <c r="AB83" s="74" t="str">
        <f t="shared" si="16"/>
        <v>Y0T17</v>
      </c>
      <c r="AC83" s="74">
        <f t="shared" si="17"/>
        <v>0</v>
      </c>
      <c r="AD83" s="74" t="str">
        <f t="shared" si="18"/>
        <v>Ministry of Social Affairs and Labor</v>
      </c>
      <c r="AE83" s="61" t="b">
        <f t="shared" si="19"/>
        <v>1</v>
      </c>
      <c r="AF83" s="61" t="b">
        <f t="shared" si="20"/>
        <v>1</v>
      </c>
      <c r="AG83" s="61" t="b">
        <f t="shared" si="21"/>
        <v>1</v>
      </c>
      <c r="AH83" s="61" t="b">
        <f t="shared" si="22"/>
        <v>1</v>
      </c>
      <c r="AI83" s="61" t="s">
        <v>445</v>
      </c>
      <c r="AJ83" s="61">
        <v>282.60000000000002</v>
      </c>
      <c r="AK83" s="103">
        <f t="shared" si="23"/>
        <v>282.57295519934235</v>
      </c>
      <c r="AL83" s="103">
        <f t="shared" si="24"/>
        <v>-2.7044800657677115E-2</v>
      </c>
    </row>
    <row r="84" spans="1:38" x14ac:dyDescent="0.25">
      <c r="A84" s="61" t="s">
        <v>130</v>
      </c>
      <c r="B84" s="61" t="s">
        <v>410</v>
      </c>
      <c r="C84" s="74">
        <v>304.66714218636309</v>
      </c>
      <c r="D84" s="61" t="s">
        <v>12</v>
      </c>
      <c r="E84" s="69">
        <v>2014</v>
      </c>
      <c r="F84" s="71" t="s">
        <v>545</v>
      </c>
      <c r="G84" s="72"/>
      <c r="H84" s="73" t="s">
        <v>603</v>
      </c>
      <c r="J84" s="61">
        <f>IF(VLOOKUP($A84,'[1]2. Child Protection'!$B$8:$BG$226,'[1]2. Child Protection'!T$1,FALSE)=C84,"",VLOOKUP($A84,'[1]2. Child Protection'!$B$8:$BG$226,'[1]2. Child Protection'!T$1,FALSE)-C84)</f>
        <v>-236.76714218636309</v>
      </c>
      <c r="K84" s="61" t="str">
        <f>IF(VLOOKUP($A84,'[1]2. Child Protection'!$B$8:$BG$226,'[1]2. Child Protection'!U$1,FALSE)=D84,"",VLOOKUP($A84,'[1]2. Child Protection'!$B$8:$BG$226,'[1]2. Child Protection'!U$1,FALSE))</f>
        <v/>
      </c>
      <c r="L84" s="74" t="e">
        <f>IF(VLOOKUP($A84,'[1]2. Child Protection'!$B$8:$BG$226,'[1]2. Child Protection'!V$1,FALSE)=#REF!,"",VLOOKUP($A84,'[1]2. Child Protection'!$B$8:$BG$226,'[1]2. Child Protection'!V$1,FALSE)-#REF!)</f>
        <v>#REF!</v>
      </c>
      <c r="M84" s="74" t="e">
        <f>IF(VLOOKUP($A84,'[1]2. Child Protection'!$B$8:$BG$226,'[1]2. Child Protection'!W$1,FALSE)=#REF!,"",VLOOKUP($A84,'[1]2. Child Protection'!$B$8:$BG$226,'[1]2. Child Protection'!W$1,FALSE))</f>
        <v>#REF!</v>
      </c>
      <c r="N84" s="74">
        <f>IF(VLOOKUP($A84,'[1]2. Child Protection'!$B$8:$BG$226,'[1]2. Child Protection'!X$1,FALSE)=E84,"",VLOOKUP($A84,'[1]2. Child Protection'!$B$8:$BG$226,'[1]2. Child Protection'!X$1,FALSE)-E84)</f>
        <v>-1915.7</v>
      </c>
      <c r="O84" s="74" t="e">
        <f>IF(VLOOKUP($A84,'[1]2. Child Protection'!$B$8:$BG$226,'[1]2. Child Protection'!Y$1,FALSE)=#REF!,"",VLOOKUP($A84,'[1]2. Child Protection'!$B$8:$BG$226,'[1]2. Child Protection'!Y$1,FALSE))</f>
        <v>#REF!</v>
      </c>
      <c r="P84" s="74" t="e">
        <f>IF(VLOOKUP($A84,'[1]2. Child Protection'!$B$8:$BG$226,'[1]2. Child Protection'!Z$1,FALSE)=F84,"",VLOOKUP($A84,'[1]2. Child Protection'!$B$8:$BG$226,'[1]2. Child Protection'!Z$1,FALSE)-F84)</f>
        <v>#VALUE!</v>
      </c>
      <c r="Q84" s="74" t="str">
        <f>IF(VLOOKUP($A84,'[1]2. Child Protection'!$B$8:$BG$226,'[1]2. Child Protection'!AA$1,FALSE)=G84,"",VLOOKUP($A84,'[1]2. Child Protection'!$B$8:$BG$226,'[1]2. Child Protection'!AA$1,FALSE))</f>
        <v/>
      </c>
      <c r="R84" s="61" t="str">
        <f>IF(VLOOKUP($A84,'[1]2. Child Protection'!$B$8:$BG$226,'[1]2. Child Protection'!AB$1,FALSE)=H84,"",VLOOKUP($A84,'[1]2. Child Protection'!$B$8:$BG$226,'[1]2. Child Protection'!AB$1,FALSE))</f>
        <v>MICS 2019-20</v>
      </c>
      <c r="S84" s="61" t="s">
        <v>431</v>
      </c>
      <c r="T84" s="103">
        <v>874.19324358189601</v>
      </c>
      <c r="U84" s="61">
        <v>2020</v>
      </c>
      <c r="V84" s="61" t="s">
        <v>545</v>
      </c>
      <c r="X84" s="61" t="s">
        <v>617</v>
      </c>
      <c r="Y84" s="61" t="b">
        <f t="shared" si="13"/>
        <v>1</v>
      </c>
      <c r="Z84" s="103">
        <f t="shared" si="14"/>
        <v>874.19324358189601</v>
      </c>
      <c r="AA84" s="74">
        <f t="shared" si="15"/>
        <v>2020</v>
      </c>
      <c r="AB84" s="74" t="str">
        <f t="shared" si="16"/>
        <v>Y0T17</v>
      </c>
      <c r="AC84" s="74">
        <f t="shared" si="17"/>
        <v>0</v>
      </c>
      <c r="AD84" s="74" t="str">
        <f t="shared" si="18"/>
        <v>Ministry of Labour and Social Protection and Migration, NSC, Ministry of Education and Science, Ministry of Health as part of TransMonEE 2020</v>
      </c>
      <c r="AE84" s="61" t="b">
        <f t="shared" si="19"/>
        <v>1</v>
      </c>
      <c r="AF84" s="61" t="b">
        <f t="shared" si="20"/>
        <v>1</v>
      </c>
      <c r="AG84" s="61" t="b">
        <f t="shared" si="21"/>
        <v>1</v>
      </c>
      <c r="AH84" s="61" t="b">
        <f t="shared" si="22"/>
        <v>1</v>
      </c>
      <c r="AI84" s="61" t="s">
        <v>447</v>
      </c>
      <c r="AJ84" s="61">
        <v>7.6</v>
      </c>
      <c r="AK84" s="103">
        <f t="shared" si="23"/>
        <v>7.5940079772133009</v>
      </c>
      <c r="AL84" s="103">
        <f t="shared" si="24"/>
        <v>-5.9920227866987474E-3</v>
      </c>
    </row>
    <row r="85" spans="1:38" x14ac:dyDescent="0.25">
      <c r="A85" s="61" t="s">
        <v>132</v>
      </c>
      <c r="B85" s="61" t="s">
        <v>412</v>
      </c>
      <c r="C85" s="74">
        <v>177.87081047810918</v>
      </c>
      <c r="D85" s="61" t="s">
        <v>12</v>
      </c>
      <c r="E85" s="69">
        <v>2016</v>
      </c>
      <c r="F85" s="71" t="s">
        <v>545</v>
      </c>
      <c r="G85" s="72"/>
      <c r="H85" s="73" t="s">
        <v>605</v>
      </c>
      <c r="J85" s="61">
        <f>IF(VLOOKUP($A85,'[1]2. Child Protection'!$B$8:$BG$226,'[1]2. Child Protection'!T$1,FALSE)=C85,"",VLOOKUP($A85,'[1]2. Child Protection'!$B$8:$BG$226,'[1]2. Child Protection'!T$1,FALSE)-C85)</f>
        <v>-90.470810478109172</v>
      </c>
      <c r="K85" s="61" t="str">
        <f>IF(VLOOKUP($A85,'[1]2. Child Protection'!$B$8:$BG$226,'[1]2. Child Protection'!U$1,FALSE)=D85,"",VLOOKUP($A85,'[1]2. Child Protection'!$B$8:$BG$226,'[1]2. Child Protection'!U$1,FALSE))</f>
        <v/>
      </c>
      <c r="L85" s="74" t="e">
        <f>IF(VLOOKUP($A85,'[1]2. Child Protection'!$B$8:$BG$226,'[1]2. Child Protection'!V$1,FALSE)=#REF!,"",VLOOKUP($A85,'[1]2. Child Protection'!$B$8:$BG$226,'[1]2. Child Protection'!V$1,FALSE)-#REF!)</f>
        <v>#REF!</v>
      </c>
      <c r="M85" s="74" t="e">
        <f>IF(VLOOKUP($A85,'[1]2. Child Protection'!$B$8:$BG$226,'[1]2. Child Protection'!W$1,FALSE)=#REF!,"",VLOOKUP($A85,'[1]2. Child Protection'!$B$8:$BG$226,'[1]2. Child Protection'!W$1,FALSE))</f>
        <v>#REF!</v>
      </c>
      <c r="N85" s="74">
        <f>IF(VLOOKUP($A85,'[1]2. Child Protection'!$B$8:$BG$226,'[1]2. Child Protection'!X$1,FALSE)=E85,"",VLOOKUP($A85,'[1]2. Child Protection'!$B$8:$BG$226,'[1]2. Child Protection'!X$1,FALSE)-E85)</f>
        <v>-1918.9</v>
      </c>
      <c r="O85" s="74" t="e">
        <f>IF(VLOOKUP($A85,'[1]2. Child Protection'!$B$8:$BG$226,'[1]2. Child Protection'!Y$1,FALSE)=#REF!,"",VLOOKUP($A85,'[1]2. Child Protection'!$B$8:$BG$226,'[1]2. Child Protection'!Y$1,FALSE))</f>
        <v>#REF!</v>
      </c>
      <c r="P85" s="74" t="e">
        <f>IF(VLOOKUP($A85,'[1]2. Child Protection'!$B$8:$BG$226,'[1]2. Child Protection'!Z$1,FALSE)=F85,"",VLOOKUP($A85,'[1]2. Child Protection'!$B$8:$BG$226,'[1]2. Child Protection'!Z$1,FALSE)-F85)</f>
        <v>#VALUE!</v>
      </c>
      <c r="Q85" s="74" t="str">
        <f>IF(VLOOKUP($A85,'[1]2. Child Protection'!$B$8:$BG$226,'[1]2. Child Protection'!AA$1,FALSE)=G85,"",VLOOKUP($A85,'[1]2. Child Protection'!$B$8:$BG$226,'[1]2. Child Protection'!AA$1,FALSE))</f>
        <v/>
      </c>
      <c r="R85" s="61" t="str">
        <f>IF(VLOOKUP($A85,'[1]2. Child Protection'!$B$8:$BG$226,'[1]2. Child Protection'!AB$1,FALSE)=H85,"",VLOOKUP($A85,'[1]2. Child Protection'!$B$8:$BG$226,'[1]2. Child Protection'!AB$1,FALSE))</f>
        <v>MICS 2019</v>
      </c>
      <c r="S85" s="61" t="s">
        <v>433</v>
      </c>
      <c r="T85" s="103">
        <v>645.72331346618569</v>
      </c>
      <c r="U85" s="61">
        <v>2007</v>
      </c>
      <c r="V85" s="61" t="s">
        <v>545</v>
      </c>
      <c r="X85" s="61" t="s">
        <v>700</v>
      </c>
      <c r="Y85" s="61" t="b">
        <f t="shared" si="13"/>
        <v>0</v>
      </c>
      <c r="Z85" s="103">
        <f t="shared" si="14"/>
        <v>0</v>
      </c>
      <c r="AA85" s="74">
        <f t="shared" si="15"/>
        <v>0</v>
      </c>
      <c r="AB85" s="74">
        <f t="shared" si="16"/>
        <v>0</v>
      </c>
      <c r="AC85" s="74">
        <f t="shared" si="17"/>
        <v>0</v>
      </c>
      <c r="AD85" s="74">
        <f t="shared" si="18"/>
        <v>0</v>
      </c>
      <c r="AE85" s="61" t="b">
        <f t="shared" si="19"/>
        <v>0</v>
      </c>
      <c r="AF85" s="61" t="b">
        <f t="shared" si="20"/>
        <v>0</v>
      </c>
      <c r="AG85" s="61" t="b">
        <f t="shared" si="21"/>
        <v>1</v>
      </c>
      <c r="AH85" s="61" t="b">
        <f t="shared" si="22"/>
        <v>0</v>
      </c>
      <c r="AI85" s="61" t="s">
        <v>449</v>
      </c>
      <c r="AJ85" s="61">
        <v>54.9</v>
      </c>
      <c r="AK85" s="103">
        <f t="shared" si="23"/>
        <v>54.860954457767768</v>
      </c>
      <c r="AL85" s="103">
        <f t="shared" si="24"/>
        <v>-3.9045542232230446E-2</v>
      </c>
    </row>
    <row r="86" spans="1:38" x14ac:dyDescent="0.25">
      <c r="A86" s="61" t="s">
        <v>88</v>
      </c>
      <c r="B86" s="61" t="s">
        <v>381</v>
      </c>
      <c r="C86" s="96">
        <v>176.79520800798107</v>
      </c>
      <c r="D86" s="61" t="s">
        <v>12</v>
      </c>
      <c r="E86" s="69">
        <v>2020</v>
      </c>
      <c r="F86" s="71" t="s">
        <v>545</v>
      </c>
      <c r="G86" s="72"/>
      <c r="H86" s="105"/>
      <c r="J86" s="61" t="e">
        <f>IF(VLOOKUP($A86,'[1]2. Child Protection'!$B$8:$BG$226,'[1]2. Child Protection'!T$1,FALSE)=C86,"",VLOOKUP($A86,'[1]2. Child Protection'!$B$8:$BG$226,'[1]2. Child Protection'!T$1,FALSE)-C86)</f>
        <v>#VALUE!</v>
      </c>
      <c r="K86" s="61" t="str">
        <f>IF(VLOOKUP($A86,'[1]2. Child Protection'!$B$8:$BG$226,'[1]2. Child Protection'!U$1,FALSE)=D86,"",VLOOKUP($A86,'[1]2. Child Protection'!$B$8:$BG$226,'[1]2. Child Protection'!U$1,FALSE))</f>
        <v/>
      </c>
      <c r="L86" s="74" t="e">
        <f>IF(VLOOKUP($A86,'[1]2. Child Protection'!$B$8:$BG$226,'[1]2. Child Protection'!V$1,FALSE)=#REF!,"",VLOOKUP($A86,'[1]2. Child Protection'!$B$8:$BG$226,'[1]2. Child Protection'!V$1,FALSE)-#REF!)</f>
        <v>#REF!</v>
      </c>
      <c r="M86" s="74" t="e">
        <f>IF(VLOOKUP($A86,'[1]2. Child Protection'!$B$8:$BG$226,'[1]2. Child Protection'!W$1,FALSE)=#REF!,"",VLOOKUP($A86,'[1]2. Child Protection'!$B$8:$BG$226,'[1]2. Child Protection'!W$1,FALSE))</f>
        <v>#REF!</v>
      </c>
      <c r="N86" s="74">
        <f>IF(VLOOKUP($A86,'[1]2. Child Protection'!$B$8:$BG$226,'[1]2. Child Protection'!X$1,FALSE)=E86,"",VLOOKUP($A86,'[1]2. Child Protection'!$B$8:$BG$226,'[1]2. Child Protection'!X$1,FALSE)-E86)</f>
        <v>-1920</v>
      </c>
      <c r="O86" s="74" t="e">
        <f>IF(VLOOKUP($A86,'[1]2. Child Protection'!$B$8:$BG$226,'[1]2. Child Protection'!Y$1,FALSE)=#REF!,"",VLOOKUP($A86,'[1]2. Child Protection'!$B$8:$BG$226,'[1]2. Child Protection'!Y$1,FALSE))</f>
        <v>#REF!</v>
      </c>
      <c r="P86" s="74" t="e">
        <f>IF(VLOOKUP($A86,'[1]2. Child Protection'!$B$8:$BG$226,'[1]2. Child Protection'!Z$1,FALSE)=F86,"",VLOOKUP($A86,'[1]2. Child Protection'!$B$8:$BG$226,'[1]2. Child Protection'!Z$1,FALSE)-F86)</f>
        <v>#VALUE!</v>
      </c>
      <c r="Q86" s="74" t="str">
        <f>IF(VLOOKUP($A86,'[1]2. Child Protection'!$B$8:$BG$226,'[1]2. Child Protection'!AA$1,FALSE)=G86,"",VLOOKUP($A86,'[1]2. Child Protection'!$B$8:$BG$226,'[1]2. Child Protection'!AA$1,FALSE))</f>
        <v>y</v>
      </c>
      <c r="R86" s="61" t="str">
        <f>IF(VLOOKUP($A86,'[1]2. Child Protection'!$B$8:$BG$226,'[1]2. Child Protection'!AB$1,FALSE)=H86,"",VLOOKUP($A86,'[1]2. Child Protection'!$B$8:$BG$226,'[1]2. Child Protection'!AB$1,FALSE))</f>
        <v>Ministry of Public Administration</v>
      </c>
      <c r="S86" s="61" t="s">
        <v>434</v>
      </c>
      <c r="T86" s="103">
        <v>1235.3604507270672</v>
      </c>
      <c r="U86" s="61">
        <v>2007</v>
      </c>
      <c r="V86" s="61" t="s">
        <v>545</v>
      </c>
      <c r="X86" s="61" t="s">
        <v>701</v>
      </c>
      <c r="Y86" s="61" t="b">
        <f t="shared" si="13"/>
        <v>0</v>
      </c>
      <c r="Z86" s="103">
        <f t="shared" si="14"/>
        <v>0</v>
      </c>
      <c r="AA86" s="74">
        <f t="shared" si="15"/>
        <v>0</v>
      </c>
      <c r="AB86" s="74">
        <f t="shared" si="16"/>
        <v>0</v>
      </c>
      <c r="AC86" s="74">
        <f t="shared" si="17"/>
        <v>0</v>
      </c>
      <c r="AD86" s="74">
        <f t="shared" si="18"/>
        <v>0</v>
      </c>
      <c r="AE86" s="61" t="b">
        <f t="shared" si="19"/>
        <v>0</v>
      </c>
      <c r="AF86" s="61" t="b">
        <f t="shared" si="20"/>
        <v>0</v>
      </c>
      <c r="AG86" s="61" t="b">
        <f t="shared" si="21"/>
        <v>1</v>
      </c>
      <c r="AH86" s="61" t="b">
        <f t="shared" si="22"/>
        <v>0</v>
      </c>
      <c r="AI86" s="61" t="s">
        <v>451</v>
      </c>
      <c r="AJ86" s="61">
        <v>117.7</v>
      </c>
      <c r="AK86" s="103">
        <f t="shared" si="23"/>
        <v>117.71398392205653</v>
      </c>
      <c r="AL86" s="103">
        <f t="shared" si="24"/>
        <v>1.3983922056524989E-2</v>
      </c>
    </row>
    <row r="87" spans="1:38" x14ac:dyDescent="0.25">
      <c r="A87" s="61" t="s">
        <v>131</v>
      </c>
      <c r="B87" s="61" t="s">
        <v>411</v>
      </c>
      <c r="C87" s="74">
        <v>588.72578602065346</v>
      </c>
      <c r="D87" s="61" t="s">
        <v>12</v>
      </c>
      <c r="E87" s="69">
        <v>2018</v>
      </c>
      <c r="F87" s="71" t="s">
        <v>545</v>
      </c>
      <c r="G87" s="72"/>
      <c r="H87" s="73" t="s">
        <v>604</v>
      </c>
      <c r="J87" s="61">
        <f>IF(VLOOKUP($A87,'[1]2. Child Protection'!$B$8:$BG$226,'[1]2. Child Protection'!T$1,FALSE)=C87,"",VLOOKUP($A87,'[1]2. Child Protection'!$B$8:$BG$226,'[1]2. Child Protection'!T$1,FALSE)-C87)</f>
        <v>-531.52578602065341</v>
      </c>
      <c r="K87" s="61" t="str">
        <f>IF(VLOOKUP($A87,'[1]2. Child Protection'!$B$8:$BG$226,'[1]2. Child Protection'!U$1,FALSE)=D87,"",VLOOKUP($A87,'[1]2. Child Protection'!$B$8:$BG$226,'[1]2. Child Protection'!U$1,FALSE))</f>
        <v/>
      </c>
      <c r="L87" s="74" t="e">
        <f>IF(VLOOKUP($A87,'[1]2. Child Protection'!$B$8:$BG$226,'[1]2. Child Protection'!V$1,FALSE)=#REF!,"",VLOOKUP($A87,'[1]2. Child Protection'!$B$8:$BG$226,'[1]2. Child Protection'!V$1,FALSE)-#REF!)</f>
        <v>#REF!</v>
      </c>
      <c r="M87" s="74" t="e">
        <f>IF(VLOOKUP($A87,'[1]2. Child Protection'!$B$8:$BG$226,'[1]2. Child Protection'!W$1,FALSE)=#REF!,"",VLOOKUP($A87,'[1]2. Child Protection'!$B$8:$BG$226,'[1]2. Child Protection'!W$1,FALSE))</f>
        <v>#REF!</v>
      </c>
      <c r="N87" s="74">
        <f>IF(VLOOKUP($A87,'[1]2. Child Protection'!$B$8:$BG$226,'[1]2. Child Protection'!X$1,FALSE)=E87,"",VLOOKUP($A87,'[1]2. Child Protection'!$B$8:$BG$226,'[1]2. Child Protection'!X$1,FALSE)-E87)</f>
        <v>-1933.8</v>
      </c>
      <c r="O87" s="74" t="e">
        <f>IF(VLOOKUP($A87,'[1]2. Child Protection'!$B$8:$BG$226,'[1]2. Child Protection'!Y$1,FALSE)=#REF!,"",VLOOKUP($A87,'[1]2. Child Protection'!$B$8:$BG$226,'[1]2. Child Protection'!Y$1,FALSE))</f>
        <v>#REF!</v>
      </c>
      <c r="P87" s="74" t="e">
        <f>IF(VLOOKUP($A87,'[1]2. Child Protection'!$B$8:$BG$226,'[1]2. Child Protection'!Z$1,FALSE)=F87,"",VLOOKUP($A87,'[1]2. Child Protection'!$B$8:$BG$226,'[1]2. Child Protection'!Z$1,FALSE)-F87)</f>
        <v>#VALUE!</v>
      </c>
      <c r="Q87" s="74" t="str">
        <f>IF(VLOOKUP($A87,'[1]2. Child Protection'!$B$8:$BG$226,'[1]2. Child Protection'!AA$1,FALSE)=G87,"",VLOOKUP($A87,'[1]2. Child Protection'!$B$8:$BG$226,'[1]2. Child Protection'!AA$1,FALSE))</f>
        <v/>
      </c>
      <c r="R87" s="61" t="str">
        <f>IF(VLOOKUP($A87,'[1]2. Child Protection'!$B$8:$BG$226,'[1]2. Child Protection'!AB$1,FALSE)=H87,"",VLOOKUP($A87,'[1]2. Child Protection'!$B$8:$BG$226,'[1]2. Child Protection'!AB$1,FALSE))</f>
        <v>DHS 2016-17</v>
      </c>
      <c r="S87" s="61" t="s">
        <v>436</v>
      </c>
      <c r="T87" s="103">
        <v>183.82199264416971</v>
      </c>
      <c r="U87" s="61">
        <v>2012</v>
      </c>
      <c r="V87" s="61" t="s">
        <v>545</v>
      </c>
      <c r="X87" s="61" t="s">
        <v>618</v>
      </c>
      <c r="Y87" s="61" t="b">
        <f t="shared" si="13"/>
        <v>1</v>
      </c>
      <c r="Z87" s="103">
        <f t="shared" si="14"/>
        <v>183.82199264416971</v>
      </c>
      <c r="AA87" s="74">
        <f t="shared" si="15"/>
        <v>2012</v>
      </c>
      <c r="AB87" s="74" t="str">
        <f t="shared" si="16"/>
        <v>Y0T17</v>
      </c>
      <c r="AC87" s="74">
        <f t="shared" si="17"/>
        <v>0</v>
      </c>
      <c r="AD87" s="74" t="str">
        <f t="shared" si="18"/>
        <v>Ministry of Health and Social Welfare</v>
      </c>
      <c r="AE87" s="61" t="b">
        <f t="shared" si="19"/>
        <v>1</v>
      </c>
      <c r="AF87" s="61" t="b">
        <f t="shared" si="20"/>
        <v>1</v>
      </c>
      <c r="AG87" s="61" t="b">
        <f t="shared" si="21"/>
        <v>1</v>
      </c>
      <c r="AH87" s="61" t="b">
        <f t="shared" si="22"/>
        <v>1</v>
      </c>
      <c r="AI87" s="61" t="s">
        <v>452</v>
      </c>
      <c r="AJ87" s="61">
        <v>92.7</v>
      </c>
      <c r="AK87" s="103">
        <f t="shared" si="23"/>
        <v>92.693915845370256</v>
      </c>
      <c r="AL87" s="103">
        <f t="shared" si="24"/>
        <v>-6.084154629746763E-3</v>
      </c>
    </row>
    <row r="88" spans="1:38" x14ac:dyDescent="0.25">
      <c r="A88" s="61" t="s">
        <v>134</v>
      </c>
      <c r="B88" s="61" t="s">
        <v>413</v>
      </c>
      <c r="C88" s="96">
        <v>382.8941237135349</v>
      </c>
      <c r="D88" s="61" t="s">
        <v>12</v>
      </c>
      <c r="E88" s="69">
        <v>2017</v>
      </c>
      <c r="F88" s="69" t="s">
        <v>545</v>
      </c>
      <c r="G88" s="70"/>
      <c r="H88" s="73" t="s">
        <v>606</v>
      </c>
      <c r="J88" s="61" t="e">
        <f>IF(VLOOKUP($A88,'[1]2. Child Protection'!$B$8:$BG$226,'[1]2. Child Protection'!T$1,FALSE)=C88,"",VLOOKUP($A88,'[1]2. Child Protection'!$B$8:$BG$226,'[1]2. Child Protection'!T$1,FALSE)-C88)</f>
        <v>#VALUE!</v>
      </c>
      <c r="K88" s="61" t="str">
        <f>IF(VLOOKUP($A88,'[1]2. Child Protection'!$B$8:$BG$226,'[1]2. Child Protection'!U$1,FALSE)=D88,"",VLOOKUP($A88,'[1]2. Child Protection'!$B$8:$BG$226,'[1]2. Child Protection'!U$1,FALSE))</f>
        <v/>
      </c>
      <c r="L88" s="74" t="e">
        <f>IF(VLOOKUP($A88,'[1]2. Child Protection'!$B$8:$BG$226,'[1]2. Child Protection'!V$1,FALSE)=#REF!,"",VLOOKUP($A88,'[1]2. Child Protection'!$B$8:$BG$226,'[1]2. Child Protection'!V$1,FALSE)-#REF!)</f>
        <v>#REF!</v>
      </c>
      <c r="M88" s="74" t="e">
        <f>IF(VLOOKUP($A88,'[1]2. Child Protection'!$B$8:$BG$226,'[1]2. Child Protection'!W$1,FALSE)=#REF!,"",VLOOKUP($A88,'[1]2. Child Protection'!$B$8:$BG$226,'[1]2. Child Protection'!W$1,FALSE))</f>
        <v>#REF!</v>
      </c>
      <c r="N88" s="74">
        <f>IF(VLOOKUP($A88,'[1]2. Child Protection'!$B$8:$BG$226,'[1]2. Child Protection'!X$1,FALSE)=E88,"",VLOOKUP($A88,'[1]2. Child Protection'!$B$8:$BG$226,'[1]2. Child Protection'!X$1,FALSE)-E88)</f>
        <v>-1917</v>
      </c>
      <c r="O88" s="74" t="e">
        <f>IF(VLOOKUP($A88,'[1]2. Child Protection'!$B$8:$BG$226,'[1]2. Child Protection'!Y$1,FALSE)=#REF!,"",VLOOKUP($A88,'[1]2. Child Protection'!$B$8:$BG$226,'[1]2. Child Protection'!Y$1,FALSE))</f>
        <v>#REF!</v>
      </c>
      <c r="P88" s="74" t="e">
        <f>IF(VLOOKUP($A88,'[1]2. Child Protection'!$B$8:$BG$226,'[1]2. Child Protection'!Z$1,FALSE)=F88,"",VLOOKUP($A88,'[1]2. Child Protection'!$B$8:$BG$226,'[1]2. Child Protection'!Z$1,FALSE)-F88)</f>
        <v>#VALUE!</v>
      </c>
      <c r="Q88" s="74" t="str">
        <f>IF(VLOOKUP($A88,'[1]2. Child Protection'!$B$8:$BG$226,'[1]2. Child Protection'!AA$1,FALSE)=G88,"",VLOOKUP($A88,'[1]2. Child Protection'!$B$8:$BG$226,'[1]2. Child Protection'!AA$1,FALSE))</f>
        <v>v</v>
      </c>
      <c r="R88" s="61" t="str">
        <f>IF(VLOOKUP($A88,'[1]2. Child Protection'!$B$8:$BG$226,'[1]2. Child Protection'!AB$1,FALSE)=H88,"",VLOOKUP($A88,'[1]2. Child Protection'!$B$8:$BG$226,'[1]2. Child Protection'!AB$1,FALSE))</f>
        <v>UNSD Population and Vital Statistics Report, January 2021, latest update on 4 Jan 2022</v>
      </c>
      <c r="S88" s="61" t="s">
        <v>438</v>
      </c>
      <c r="T88" s="103">
        <v>753.06285287196101</v>
      </c>
      <c r="U88" s="61">
        <v>2018</v>
      </c>
      <c r="V88" s="61" t="s">
        <v>545</v>
      </c>
      <c r="X88" s="61" t="s">
        <v>619</v>
      </c>
      <c r="Y88" s="61" t="b">
        <f t="shared" si="13"/>
        <v>1</v>
      </c>
      <c r="Z88" s="103">
        <f t="shared" si="14"/>
        <v>753.06285287196101</v>
      </c>
      <c r="AA88" s="74">
        <f t="shared" si="15"/>
        <v>2018</v>
      </c>
      <c r="AB88" s="74" t="str">
        <f t="shared" si="16"/>
        <v>Y0T17</v>
      </c>
      <c r="AC88" s="74">
        <f t="shared" si="17"/>
        <v>0</v>
      </c>
      <c r="AD88" s="74" t="str">
        <f t="shared" si="18"/>
        <v>TransMonEE database 2018</v>
      </c>
      <c r="AE88" s="61" t="b">
        <f t="shared" si="19"/>
        <v>1</v>
      </c>
      <c r="AF88" s="61" t="b">
        <f t="shared" si="20"/>
        <v>1</v>
      </c>
      <c r="AG88" s="61" t="b">
        <f t="shared" si="21"/>
        <v>1</v>
      </c>
      <c r="AH88" s="61" t="b">
        <f t="shared" si="22"/>
        <v>1</v>
      </c>
      <c r="AI88" s="61" t="s">
        <v>453</v>
      </c>
      <c r="AJ88" s="61">
        <v>103.1</v>
      </c>
      <c r="AK88" s="103">
        <f t="shared" si="23"/>
        <v>103.14783791890096</v>
      </c>
      <c r="AL88" s="103">
        <f t="shared" si="24"/>
        <v>4.7837918900967225E-2</v>
      </c>
    </row>
    <row r="89" spans="1:38" x14ac:dyDescent="0.25">
      <c r="A89" s="61" t="s">
        <v>139</v>
      </c>
      <c r="B89" s="61" t="s">
        <v>416</v>
      </c>
      <c r="C89" s="96">
        <v>604.39987637363163</v>
      </c>
      <c r="D89" s="61" t="s">
        <v>12</v>
      </c>
      <c r="E89" s="69">
        <v>2010</v>
      </c>
      <c r="F89" s="71" t="s">
        <v>545</v>
      </c>
      <c r="G89" s="72"/>
      <c r="H89" s="73" t="s">
        <v>608</v>
      </c>
      <c r="J89" s="61" t="e">
        <f>IF(VLOOKUP($A89,'[1]2. Child Protection'!$B$8:$BG$226,'[1]2. Child Protection'!T$1,FALSE)=C89,"",VLOOKUP($A89,'[1]2. Child Protection'!$B$8:$BG$226,'[1]2. Child Protection'!T$1,FALSE)-C89)</f>
        <v>#VALUE!</v>
      </c>
      <c r="K89" s="61" t="str">
        <f>IF(VLOOKUP($A89,'[1]2. Child Protection'!$B$8:$BG$226,'[1]2. Child Protection'!U$1,FALSE)=D89,"",VLOOKUP($A89,'[1]2. Child Protection'!$B$8:$BG$226,'[1]2. Child Protection'!U$1,FALSE))</f>
        <v/>
      </c>
      <c r="L89" s="74" t="e">
        <f>IF(VLOOKUP($A89,'[1]2. Child Protection'!$B$8:$BG$226,'[1]2. Child Protection'!V$1,FALSE)=#REF!,"",VLOOKUP($A89,'[1]2. Child Protection'!$B$8:$BG$226,'[1]2. Child Protection'!V$1,FALSE)-#REF!)</f>
        <v>#REF!</v>
      </c>
      <c r="M89" s="74" t="e">
        <f>IF(VLOOKUP($A89,'[1]2. Child Protection'!$B$8:$BG$226,'[1]2. Child Protection'!W$1,FALSE)=#REF!,"",VLOOKUP($A89,'[1]2. Child Protection'!$B$8:$BG$226,'[1]2. Child Protection'!W$1,FALSE))</f>
        <v>#REF!</v>
      </c>
      <c r="N89" s="74" t="e">
        <f>IF(VLOOKUP($A89,'[1]2. Child Protection'!$B$8:$BG$226,'[1]2. Child Protection'!X$1,FALSE)=E89,"",VLOOKUP($A89,'[1]2. Child Protection'!$B$8:$BG$226,'[1]2. Child Protection'!X$1,FALSE)-E89)</f>
        <v>#VALUE!</v>
      </c>
      <c r="O89" s="74" t="e">
        <f>IF(VLOOKUP($A89,'[1]2. Child Protection'!$B$8:$BG$226,'[1]2. Child Protection'!Y$1,FALSE)=#REF!,"",VLOOKUP($A89,'[1]2. Child Protection'!$B$8:$BG$226,'[1]2. Child Protection'!Y$1,FALSE))</f>
        <v>#REF!</v>
      </c>
      <c r="P89" s="74" t="e">
        <f>IF(VLOOKUP($A89,'[1]2. Child Protection'!$B$8:$BG$226,'[1]2. Child Protection'!Z$1,FALSE)=F89,"",VLOOKUP($A89,'[1]2. Child Protection'!$B$8:$BG$226,'[1]2. Child Protection'!Z$1,FALSE)-F89)</f>
        <v>#VALUE!</v>
      </c>
      <c r="Q89" s="74" t="str">
        <f>IF(VLOOKUP($A89,'[1]2. Child Protection'!$B$8:$BG$226,'[1]2. Child Protection'!AA$1,FALSE)=G89,"",VLOOKUP($A89,'[1]2. Child Protection'!$B$8:$BG$226,'[1]2. Child Protection'!AA$1,FALSE))</f>
        <v/>
      </c>
      <c r="R89" s="61" t="str">
        <f>IF(VLOOKUP($A89,'[1]2. Child Protection'!$B$8:$BG$226,'[1]2. Child Protection'!AB$1,FALSE)=H89,"",VLOOKUP($A89,'[1]2. Child Protection'!$B$8:$BG$226,'[1]2. Child Protection'!AB$1,FALSE))</f>
        <v>SUSENAS 2021 as part of Welfare Statistics 2021</v>
      </c>
      <c r="S89" s="61" t="s">
        <v>439</v>
      </c>
      <c r="T89" s="103">
        <v>948.39582896467584</v>
      </c>
      <c r="U89" s="61">
        <v>2008</v>
      </c>
      <c r="V89" s="61" t="s">
        <v>545</v>
      </c>
      <c r="X89" s="61" t="s">
        <v>702</v>
      </c>
      <c r="Y89" s="61" t="b">
        <f t="shared" si="13"/>
        <v>0</v>
      </c>
      <c r="Z89" s="103">
        <f t="shared" si="14"/>
        <v>0</v>
      </c>
      <c r="AA89" s="74">
        <f t="shared" si="15"/>
        <v>0</v>
      </c>
      <c r="AB89" s="74">
        <f t="shared" si="16"/>
        <v>0</v>
      </c>
      <c r="AC89" s="74">
        <f t="shared" si="17"/>
        <v>0</v>
      </c>
      <c r="AD89" s="74">
        <f t="shared" si="18"/>
        <v>0</v>
      </c>
      <c r="AE89" s="61" t="b">
        <f t="shared" si="19"/>
        <v>0</v>
      </c>
      <c r="AF89" s="61" t="b">
        <f t="shared" si="20"/>
        <v>0</v>
      </c>
      <c r="AG89" s="61" t="b">
        <f t="shared" si="21"/>
        <v>1</v>
      </c>
      <c r="AH89" s="61" t="b">
        <f t="shared" si="22"/>
        <v>0</v>
      </c>
      <c r="AI89" s="61" t="s">
        <v>454</v>
      </c>
      <c r="AJ89" s="61">
        <v>0</v>
      </c>
      <c r="AK89" s="103">
        <f t="shared" si="23"/>
        <v>0</v>
      </c>
      <c r="AL89" s="103">
        <f t="shared" si="24"/>
        <v>0</v>
      </c>
    </row>
    <row r="90" spans="1:38" x14ac:dyDescent="0.25">
      <c r="A90" s="61" t="s">
        <v>136</v>
      </c>
      <c r="B90" s="61" t="s">
        <v>415</v>
      </c>
      <c r="C90" s="74">
        <v>83.184572552195746</v>
      </c>
      <c r="D90" s="61" t="s">
        <v>12</v>
      </c>
      <c r="E90" s="69">
        <v>2016</v>
      </c>
      <c r="F90" s="71" t="s">
        <v>545</v>
      </c>
      <c r="G90" s="72"/>
      <c r="H90" s="73" t="s">
        <v>607</v>
      </c>
      <c r="J90" s="61">
        <f>IF(VLOOKUP($A90,'[1]2. Child Protection'!$B$8:$BG$226,'[1]2. Child Protection'!T$1,FALSE)=C90,"",VLOOKUP($A90,'[1]2. Child Protection'!$B$8:$BG$226,'[1]2. Child Protection'!T$1,FALSE)-C90)</f>
        <v>-3.9845725521957434</v>
      </c>
      <c r="K90" s="61" t="str">
        <f>IF(VLOOKUP($A90,'[1]2. Child Protection'!$B$8:$BG$226,'[1]2. Child Protection'!U$1,FALSE)=D90,"",VLOOKUP($A90,'[1]2. Child Protection'!$B$8:$BG$226,'[1]2. Child Protection'!U$1,FALSE))</f>
        <v/>
      </c>
      <c r="L90" s="74" t="e">
        <f>IF(VLOOKUP($A90,'[1]2. Child Protection'!$B$8:$BG$226,'[1]2. Child Protection'!V$1,FALSE)=#REF!,"",VLOOKUP($A90,'[1]2. Child Protection'!$B$8:$BG$226,'[1]2. Child Protection'!V$1,FALSE)-#REF!)</f>
        <v>#REF!</v>
      </c>
      <c r="M90" s="74" t="e">
        <f>IF(VLOOKUP($A90,'[1]2. Child Protection'!$B$8:$BG$226,'[1]2. Child Protection'!W$1,FALSE)=#REF!,"",VLOOKUP($A90,'[1]2. Child Protection'!$B$8:$BG$226,'[1]2. Child Protection'!W$1,FALSE))</f>
        <v>#REF!</v>
      </c>
      <c r="N90" s="74">
        <f>IF(VLOOKUP($A90,'[1]2. Child Protection'!$B$8:$BG$226,'[1]2. Child Protection'!X$1,FALSE)=E90,"",VLOOKUP($A90,'[1]2. Child Protection'!$B$8:$BG$226,'[1]2. Child Protection'!X$1,FALSE)-E90)</f>
        <v>-1936.6</v>
      </c>
      <c r="O90" s="74" t="e">
        <f>IF(VLOOKUP($A90,'[1]2. Child Protection'!$B$8:$BG$226,'[1]2. Child Protection'!Y$1,FALSE)=#REF!,"",VLOOKUP($A90,'[1]2. Child Protection'!$B$8:$BG$226,'[1]2. Child Protection'!Y$1,FALSE))</f>
        <v>#REF!</v>
      </c>
      <c r="P90" s="74" t="e">
        <f>IF(VLOOKUP($A90,'[1]2. Child Protection'!$B$8:$BG$226,'[1]2. Child Protection'!Z$1,FALSE)=F90,"",VLOOKUP($A90,'[1]2. Child Protection'!$B$8:$BG$226,'[1]2. Child Protection'!Z$1,FALSE)-F90)</f>
        <v>#VALUE!</v>
      </c>
      <c r="Q90" s="74" t="str">
        <f>IF(VLOOKUP($A90,'[1]2. Child Protection'!$B$8:$BG$226,'[1]2. Child Protection'!AA$1,FALSE)=G90,"",VLOOKUP($A90,'[1]2. Child Protection'!$B$8:$BG$226,'[1]2. Child Protection'!AA$1,FALSE))</f>
        <v/>
      </c>
      <c r="R90" s="61" t="str">
        <f>IF(VLOOKUP($A90,'[1]2. Child Protection'!$B$8:$BG$226,'[1]2. Child Protection'!AB$1,FALSE)=H90,"",VLOOKUP($A90,'[1]2. Child Protection'!$B$8:$BG$226,'[1]2. Child Protection'!AB$1,FALSE))</f>
        <v>NFHS 2015-16</v>
      </c>
      <c r="S90" s="61" t="s">
        <v>441</v>
      </c>
      <c r="T90" s="103">
        <v>70.54937064395186</v>
      </c>
      <c r="U90" s="61">
        <v>2017</v>
      </c>
      <c r="V90" s="61" t="s">
        <v>545</v>
      </c>
      <c r="X90" s="61" t="s">
        <v>620</v>
      </c>
      <c r="Y90" s="61" t="b">
        <f t="shared" si="13"/>
        <v>1</v>
      </c>
      <c r="Z90" s="103">
        <f t="shared" si="14"/>
        <v>70.54937064395186</v>
      </c>
      <c r="AA90" s="74">
        <f t="shared" si="15"/>
        <v>2017</v>
      </c>
      <c r="AB90" s="74" t="str">
        <f t="shared" si="16"/>
        <v>Y0T17</v>
      </c>
      <c r="AC90" s="74">
        <f t="shared" si="17"/>
        <v>0</v>
      </c>
      <c r="AD90" s="74" t="str">
        <f t="shared" si="18"/>
        <v>Malawi Human Rights Commission, Report on Monitoring of Child Care Institutions in Malawi, 2017</v>
      </c>
      <c r="AE90" s="61" t="b">
        <f t="shared" si="19"/>
        <v>1</v>
      </c>
      <c r="AF90" s="61" t="b">
        <f t="shared" si="20"/>
        <v>1</v>
      </c>
      <c r="AG90" s="61" t="b">
        <f t="shared" si="21"/>
        <v>1</v>
      </c>
      <c r="AH90" s="61" t="b">
        <f t="shared" si="22"/>
        <v>1</v>
      </c>
      <c r="AI90" s="61" t="s">
        <v>455</v>
      </c>
      <c r="AJ90" s="61">
        <v>965.1</v>
      </c>
      <c r="AK90" s="103">
        <f t="shared" si="23"/>
        <v>965.13927641063856</v>
      </c>
      <c r="AL90" s="103">
        <f t="shared" si="24"/>
        <v>3.9276410638535708E-2</v>
      </c>
    </row>
    <row r="91" spans="1:38" x14ac:dyDescent="0.25">
      <c r="A91" s="61" t="s">
        <v>144</v>
      </c>
      <c r="B91" s="61" t="s">
        <v>419</v>
      </c>
      <c r="C91" s="96">
        <v>52.064161290264622</v>
      </c>
      <c r="D91" s="61" t="s">
        <v>12</v>
      </c>
      <c r="E91" s="69">
        <v>2010</v>
      </c>
      <c r="F91" s="69" t="s">
        <v>545</v>
      </c>
      <c r="G91" s="70"/>
      <c r="H91" s="73" t="s">
        <v>611</v>
      </c>
      <c r="J91" s="61" t="e">
        <f>IF(VLOOKUP($A91,'[1]2. Child Protection'!$B$8:$BG$226,'[1]2. Child Protection'!T$1,FALSE)=C91,"",VLOOKUP($A91,'[1]2. Child Protection'!$B$8:$BG$226,'[1]2. Child Protection'!T$1,FALSE)-C91)</f>
        <v>#VALUE!</v>
      </c>
      <c r="K91" s="61" t="str">
        <f>IF(VLOOKUP($A91,'[1]2. Child Protection'!$B$8:$BG$226,'[1]2. Child Protection'!U$1,FALSE)=D91,"",VLOOKUP($A91,'[1]2. Child Protection'!$B$8:$BG$226,'[1]2. Child Protection'!U$1,FALSE))</f>
        <v/>
      </c>
      <c r="L91" s="74" t="e">
        <f>IF(VLOOKUP($A91,'[1]2. Child Protection'!$B$8:$BG$226,'[1]2. Child Protection'!V$1,FALSE)=#REF!,"",VLOOKUP($A91,'[1]2. Child Protection'!$B$8:$BG$226,'[1]2. Child Protection'!V$1,FALSE)-#REF!)</f>
        <v>#REF!</v>
      </c>
      <c r="M91" s="74" t="e">
        <f>IF(VLOOKUP($A91,'[1]2. Child Protection'!$B$8:$BG$226,'[1]2. Child Protection'!W$1,FALSE)=#REF!,"",VLOOKUP($A91,'[1]2. Child Protection'!$B$8:$BG$226,'[1]2. Child Protection'!W$1,FALSE))</f>
        <v>#REF!</v>
      </c>
      <c r="N91" s="74">
        <f>IF(VLOOKUP($A91,'[1]2. Child Protection'!$B$8:$BG$226,'[1]2. Child Protection'!X$1,FALSE)=E91,"",VLOOKUP($A91,'[1]2. Child Protection'!$B$8:$BG$226,'[1]2. Child Protection'!X$1,FALSE)-E91)</f>
        <v>-1910</v>
      </c>
      <c r="O91" s="74" t="e">
        <f>IF(VLOOKUP($A91,'[1]2. Child Protection'!$B$8:$BG$226,'[1]2. Child Protection'!Y$1,FALSE)=#REF!,"",VLOOKUP($A91,'[1]2. Child Protection'!$B$8:$BG$226,'[1]2. Child Protection'!Y$1,FALSE))</f>
        <v>#REF!</v>
      </c>
      <c r="P91" s="74" t="e">
        <f>IF(VLOOKUP($A91,'[1]2. Child Protection'!$B$8:$BG$226,'[1]2. Child Protection'!Z$1,FALSE)=F91,"",VLOOKUP($A91,'[1]2. Child Protection'!$B$8:$BG$226,'[1]2. Child Protection'!Z$1,FALSE)-F91)</f>
        <v>#VALUE!</v>
      </c>
      <c r="Q91" s="74" t="str">
        <f>IF(VLOOKUP($A91,'[1]2. Child Protection'!$B$8:$BG$226,'[1]2. Child Protection'!AA$1,FALSE)=G91,"",VLOOKUP($A91,'[1]2. Child Protection'!$B$8:$BG$226,'[1]2. Child Protection'!AA$1,FALSE))</f>
        <v>v</v>
      </c>
      <c r="R91" s="61" t="str">
        <f>IF(VLOOKUP($A91,'[1]2. Child Protection'!$B$8:$BG$226,'[1]2. Child Protection'!AB$1,FALSE)=H91,"",VLOOKUP($A91,'[1]2. Child Protection'!$B$8:$BG$226,'[1]2. Child Protection'!AB$1,FALSE))</f>
        <v>UNSD Population and Vital Statistics Report, January 2021, latest update on 4 Jan 2022</v>
      </c>
      <c r="S91" s="61" t="s">
        <v>442</v>
      </c>
      <c r="T91" s="103">
        <v>79.782390150255409</v>
      </c>
      <c r="U91" s="61">
        <v>2012</v>
      </c>
      <c r="V91" s="61" t="s">
        <v>545</v>
      </c>
      <c r="X91" s="61" t="s">
        <v>621</v>
      </c>
      <c r="Y91" s="61" t="b">
        <f t="shared" si="13"/>
        <v>1</v>
      </c>
      <c r="Z91" s="103">
        <f t="shared" si="14"/>
        <v>79.782390150255409</v>
      </c>
      <c r="AA91" s="74">
        <f t="shared" si="15"/>
        <v>2012</v>
      </c>
      <c r="AB91" s="74" t="str">
        <f t="shared" si="16"/>
        <v>Y0T17</v>
      </c>
      <c r="AC91" s="74">
        <f t="shared" si="17"/>
        <v>0</v>
      </c>
      <c r="AD91" s="74" t="str">
        <f t="shared" si="18"/>
        <v>Ministry of Women, Family and Community Development</v>
      </c>
      <c r="AE91" s="61" t="b">
        <f t="shared" si="19"/>
        <v>1</v>
      </c>
      <c r="AF91" s="61" t="b">
        <f t="shared" si="20"/>
        <v>1</v>
      </c>
      <c r="AG91" s="61" t="b">
        <f t="shared" si="21"/>
        <v>1</v>
      </c>
      <c r="AH91" s="61" t="b">
        <f t="shared" si="22"/>
        <v>1</v>
      </c>
      <c r="AI91" s="61" t="s">
        <v>456</v>
      </c>
      <c r="AJ91" s="61">
        <v>65.400000000000006</v>
      </c>
      <c r="AK91" s="103">
        <f t="shared" si="23"/>
        <v>65.427424172006795</v>
      </c>
      <c r="AL91" s="103">
        <f t="shared" si="24"/>
        <v>2.7424172006789149E-2</v>
      </c>
    </row>
    <row r="92" spans="1:38" x14ac:dyDescent="0.25">
      <c r="A92" s="61" t="s">
        <v>141</v>
      </c>
      <c r="B92" s="61" t="s">
        <v>417</v>
      </c>
      <c r="C92" s="96">
        <v>43.951124683835275</v>
      </c>
      <c r="D92" s="61" t="s">
        <v>12</v>
      </c>
      <c r="E92" s="69">
        <v>2011</v>
      </c>
      <c r="F92" s="71" t="s">
        <v>545</v>
      </c>
      <c r="G92" s="72"/>
      <c r="H92" s="73" t="s">
        <v>609</v>
      </c>
      <c r="J92" s="61" t="e">
        <f>IF(VLOOKUP($A92,'[1]2. Child Protection'!$B$8:$BG$226,'[1]2. Child Protection'!T$1,FALSE)=C92,"",VLOOKUP($A92,'[1]2. Child Protection'!$B$8:$BG$226,'[1]2. Child Protection'!T$1,FALSE)-C92)</f>
        <v>#VALUE!</v>
      </c>
      <c r="K92" s="61" t="str">
        <f>IF(VLOOKUP($A92,'[1]2. Child Protection'!$B$8:$BG$226,'[1]2. Child Protection'!U$1,FALSE)=D92,"",VLOOKUP($A92,'[1]2. Child Protection'!$B$8:$BG$226,'[1]2. Child Protection'!U$1,FALSE))</f>
        <v/>
      </c>
      <c r="L92" s="74" t="e">
        <f>IF(VLOOKUP($A92,'[1]2. Child Protection'!$B$8:$BG$226,'[1]2. Child Protection'!V$1,FALSE)=#REF!,"",VLOOKUP($A92,'[1]2. Child Protection'!$B$8:$BG$226,'[1]2. Child Protection'!V$1,FALSE)-#REF!)</f>
        <v>#REF!</v>
      </c>
      <c r="M92" s="74" t="e">
        <f>IF(VLOOKUP($A92,'[1]2. Child Protection'!$B$8:$BG$226,'[1]2. Child Protection'!W$1,FALSE)=#REF!,"",VLOOKUP($A92,'[1]2. Child Protection'!$B$8:$BG$226,'[1]2. Child Protection'!W$1,FALSE))</f>
        <v>#REF!</v>
      </c>
      <c r="N92" s="74">
        <f>IF(VLOOKUP($A92,'[1]2. Child Protection'!$B$8:$BG$226,'[1]2. Child Protection'!X$1,FALSE)=E92,"",VLOOKUP($A92,'[1]2. Child Protection'!$B$8:$BG$226,'[1]2. Child Protection'!X$1,FALSE)-E92)</f>
        <v>-1912.3</v>
      </c>
      <c r="O92" s="74" t="e">
        <f>IF(VLOOKUP($A92,'[1]2. Child Protection'!$B$8:$BG$226,'[1]2. Child Protection'!Y$1,FALSE)=#REF!,"",VLOOKUP($A92,'[1]2. Child Protection'!$B$8:$BG$226,'[1]2. Child Protection'!Y$1,FALSE))</f>
        <v>#REF!</v>
      </c>
      <c r="P92" s="74" t="e">
        <f>IF(VLOOKUP($A92,'[1]2. Child Protection'!$B$8:$BG$226,'[1]2. Child Protection'!Z$1,FALSE)=F92,"",VLOOKUP($A92,'[1]2. Child Protection'!$B$8:$BG$226,'[1]2. Child Protection'!Z$1,FALSE)-F92)</f>
        <v>#VALUE!</v>
      </c>
      <c r="Q92" s="74" t="str">
        <f>IF(VLOOKUP($A92,'[1]2. Child Protection'!$B$8:$BG$226,'[1]2. Child Protection'!AA$1,FALSE)=G92,"",VLOOKUP($A92,'[1]2. Child Protection'!$B$8:$BG$226,'[1]2. Child Protection'!AA$1,FALSE))</f>
        <v>x,y</v>
      </c>
      <c r="R92" s="61" t="str">
        <f>IF(VLOOKUP($A92,'[1]2. Child Protection'!$B$8:$BG$226,'[1]2. Child Protection'!AB$1,FALSE)=H92,"",VLOOKUP($A92,'[1]2. Child Protection'!$B$8:$BG$226,'[1]2. Child Protection'!AB$1,FALSE))</f>
        <v>MIDHS 2010</v>
      </c>
      <c r="S92" s="61" t="s">
        <v>443</v>
      </c>
      <c r="T92" s="103">
        <v>179.65220728027489</v>
      </c>
      <c r="U92" s="61">
        <v>2021</v>
      </c>
      <c r="V92" s="61" t="s">
        <v>545</v>
      </c>
      <c r="X92" s="61" t="s">
        <v>622</v>
      </c>
      <c r="Y92" s="61" t="b">
        <f t="shared" si="13"/>
        <v>1</v>
      </c>
      <c r="Z92" s="103">
        <f t="shared" si="14"/>
        <v>179.65220728027489</v>
      </c>
      <c r="AA92" s="74">
        <f t="shared" si="15"/>
        <v>2021</v>
      </c>
      <c r="AB92" s="74" t="str">
        <f t="shared" si="16"/>
        <v>Y0T17</v>
      </c>
      <c r="AC92" s="74">
        <f t="shared" si="17"/>
        <v>0</v>
      </c>
      <c r="AD92" s="74" t="str">
        <f t="shared" si="18"/>
        <v>Ministry of Gender, Family and Social Services</v>
      </c>
      <c r="AE92" s="61" t="b">
        <f t="shared" si="19"/>
        <v>1</v>
      </c>
      <c r="AF92" s="61" t="b">
        <f t="shared" si="20"/>
        <v>1</v>
      </c>
      <c r="AG92" s="61" t="b">
        <f t="shared" si="21"/>
        <v>1</v>
      </c>
      <c r="AH92" s="61" t="b">
        <f t="shared" si="22"/>
        <v>1</v>
      </c>
      <c r="AI92" s="61" t="s">
        <v>457</v>
      </c>
      <c r="AJ92" s="61">
        <v>2.2000000000000002</v>
      </c>
      <c r="AK92" s="103">
        <f t="shared" si="23"/>
        <v>2.2162562573779168</v>
      </c>
      <c r="AL92" s="103">
        <f t="shared" si="24"/>
        <v>1.6256257377916583E-2</v>
      </c>
    </row>
    <row r="93" spans="1:38" x14ac:dyDescent="0.25">
      <c r="A93" s="61" t="s">
        <v>143</v>
      </c>
      <c r="B93" s="61" t="s">
        <v>418</v>
      </c>
      <c r="C93" s="74">
        <v>2.970444081390168</v>
      </c>
      <c r="D93" s="61" t="s">
        <v>12</v>
      </c>
      <c r="E93" s="69">
        <v>2013</v>
      </c>
      <c r="F93" s="71" t="s">
        <v>545</v>
      </c>
      <c r="G93" s="72"/>
      <c r="H93" s="73" t="s">
        <v>610</v>
      </c>
      <c r="J93" s="61">
        <f>IF(VLOOKUP($A93,'[1]2. Child Protection'!$B$8:$BG$226,'[1]2. Child Protection'!T$1,FALSE)=C93,"",VLOOKUP($A93,'[1]2. Child Protection'!$B$8:$BG$226,'[1]2. Child Protection'!T$1,FALSE)-C93)</f>
        <v>95.02955591860983</v>
      </c>
      <c r="K93" s="61" t="str">
        <f>IF(VLOOKUP($A93,'[1]2. Child Protection'!$B$8:$BG$226,'[1]2. Child Protection'!U$1,FALSE)=D93,"",VLOOKUP($A93,'[1]2. Child Protection'!$B$8:$BG$226,'[1]2. Child Protection'!U$1,FALSE))</f>
        <v/>
      </c>
      <c r="L93" s="74" t="e">
        <f>IF(VLOOKUP($A93,'[1]2. Child Protection'!$B$8:$BG$226,'[1]2. Child Protection'!V$1,FALSE)=#REF!,"",VLOOKUP($A93,'[1]2. Child Protection'!$B$8:$BG$226,'[1]2. Child Protection'!V$1,FALSE)-#REF!)</f>
        <v>#REF!</v>
      </c>
      <c r="M93" s="74" t="e">
        <f>IF(VLOOKUP($A93,'[1]2. Child Protection'!$B$8:$BG$226,'[1]2. Child Protection'!W$1,FALSE)=#REF!,"",VLOOKUP($A93,'[1]2. Child Protection'!$B$8:$BG$226,'[1]2. Child Protection'!W$1,FALSE))</f>
        <v>#REF!</v>
      </c>
      <c r="N93" s="74">
        <f>IF(VLOOKUP($A93,'[1]2. Child Protection'!$B$8:$BG$226,'[1]2. Child Protection'!X$1,FALSE)=E93,"",VLOOKUP($A93,'[1]2. Child Protection'!$B$8:$BG$226,'[1]2. Child Protection'!X$1,FALSE)-E93)</f>
        <v>-1914.2</v>
      </c>
      <c r="O93" s="74" t="e">
        <f>IF(VLOOKUP($A93,'[1]2. Child Protection'!$B$8:$BG$226,'[1]2. Child Protection'!Y$1,FALSE)=#REF!,"",VLOOKUP($A93,'[1]2. Child Protection'!$B$8:$BG$226,'[1]2. Child Protection'!Y$1,FALSE))</f>
        <v>#REF!</v>
      </c>
      <c r="P93" s="74" t="e">
        <f>IF(VLOOKUP($A93,'[1]2. Child Protection'!$B$8:$BG$226,'[1]2. Child Protection'!Z$1,FALSE)=F93,"",VLOOKUP($A93,'[1]2. Child Protection'!$B$8:$BG$226,'[1]2. Child Protection'!Z$1,FALSE)-F93)</f>
        <v>#VALUE!</v>
      </c>
      <c r="Q93" s="74" t="str">
        <f>IF(VLOOKUP($A93,'[1]2. Child Protection'!$B$8:$BG$226,'[1]2. Child Protection'!AA$1,FALSE)=G93,"",VLOOKUP($A93,'[1]2. Child Protection'!$B$8:$BG$226,'[1]2. Child Protection'!AA$1,FALSE))</f>
        <v/>
      </c>
      <c r="R93" s="61" t="str">
        <f>IF(VLOOKUP($A93,'[1]2. Child Protection'!$B$8:$BG$226,'[1]2. Child Protection'!AB$1,FALSE)=H93,"",VLOOKUP($A93,'[1]2. Child Protection'!$B$8:$BG$226,'[1]2. Child Protection'!AB$1,FALSE))</f>
        <v>MICS 2018</v>
      </c>
      <c r="S93" s="61" t="s">
        <v>444</v>
      </c>
      <c r="T93" s="103">
        <v>6.5959391702546375</v>
      </c>
      <c r="U93" s="61">
        <v>2020</v>
      </c>
      <c r="V93" s="61" t="s">
        <v>545</v>
      </c>
      <c r="X93" s="61" t="s">
        <v>623</v>
      </c>
      <c r="Y93" s="61" t="b">
        <f t="shared" si="13"/>
        <v>1</v>
      </c>
      <c r="Z93" s="103">
        <f t="shared" si="14"/>
        <v>6.5959391702546375</v>
      </c>
      <c r="AA93" s="74">
        <f t="shared" si="15"/>
        <v>2020</v>
      </c>
      <c r="AB93" s="74" t="str">
        <f t="shared" si="16"/>
        <v>Y0T17</v>
      </c>
      <c r="AC93" s="74">
        <f t="shared" si="17"/>
        <v>0</v>
      </c>
      <c r="AD93" s="74" t="str">
        <f t="shared" si="18"/>
        <v>DRPFEF du District/rapports centres 2020, as reported in Bulletin Statistique 2020 (Ministry of Women, Child and Family)</v>
      </c>
      <c r="AE93" s="61" t="b">
        <f t="shared" si="19"/>
        <v>1</v>
      </c>
      <c r="AF93" s="61" t="b">
        <f t="shared" si="20"/>
        <v>1</v>
      </c>
      <c r="AG93" s="61" t="b">
        <f t="shared" si="21"/>
        <v>1</v>
      </c>
      <c r="AH93" s="61" t="b">
        <f t="shared" si="22"/>
        <v>1</v>
      </c>
      <c r="AI93" s="61" t="s">
        <v>458</v>
      </c>
      <c r="AJ93" s="61">
        <v>90.2</v>
      </c>
      <c r="AK93" s="103">
        <f t="shared" si="23"/>
        <v>90.241546881147897</v>
      </c>
      <c r="AL93" s="103">
        <f t="shared" si="24"/>
        <v>4.154688114789451E-2</v>
      </c>
    </row>
    <row r="94" spans="1:38" x14ac:dyDescent="0.25">
      <c r="A94" s="61" t="s">
        <v>135</v>
      </c>
      <c r="B94" s="61" t="s">
        <v>414</v>
      </c>
      <c r="C94" s="96" t="s">
        <v>12</v>
      </c>
      <c r="D94" s="61" t="s">
        <v>12</v>
      </c>
      <c r="E94" s="69" t="s">
        <v>12</v>
      </c>
      <c r="F94" s="69" t="s">
        <v>12</v>
      </c>
      <c r="G94" s="70" t="s">
        <v>12</v>
      </c>
      <c r="H94" s="73" t="s">
        <v>12</v>
      </c>
      <c r="J94" s="61" t="e">
        <f>IF(VLOOKUP($A94,'[1]2. Child Protection'!$B$8:$BG$226,'[1]2. Child Protection'!T$1,FALSE)=C94,"",VLOOKUP($A94,'[1]2. Child Protection'!$B$8:$BG$226,'[1]2. Child Protection'!T$1,FALSE)-C94)</f>
        <v>#VALUE!</v>
      </c>
      <c r="K94" s="61" t="str">
        <f>IF(VLOOKUP($A94,'[1]2. Child Protection'!$B$8:$BG$226,'[1]2. Child Protection'!U$1,FALSE)=D94,"",VLOOKUP($A94,'[1]2. Child Protection'!$B$8:$BG$226,'[1]2. Child Protection'!U$1,FALSE))</f>
        <v/>
      </c>
      <c r="L94" s="74" t="e">
        <f>IF(VLOOKUP($A94,'[1]2. Child Protection'!$B$8:$BG$226,'[1]2. Child Protection'!V$1,FALSE)=#REF!,"",VLOOKUP($A94,'[1]2. Child Protection'!$B$8:$BG$226,'[1]2. Child Protection'!V$1,FALSE)-#REF!)</f>
        <v>#REF!</v>
      </c>
      <c r="M94" s="74" t="e">
        <f>IF(VLOOKUP($A94,'[1]2. Child Protection'!$B$8:$BG$226,'[1]2. Child Protection'!W$1,FALSE)=#REF!,"",VLOOKUP($A94,'[1]2. Child Protection'!$B$8:$BG$226,'[1]2. Child Protection'!W$1,FALSE))</f>
        <v>#REF!</v>
      </c>
      <c r="N94" s="74" t="e">
        <f>IF(VLOOKUP($A94,'[1]2. Child Protection'!$B$8:$BG$226,'[1]2. Child Protection'!X$1,FALSE)=E94,"",VLOOKUP($A94,'[1]2. Child Protection'!$B$8:$BG$226,'[1]2. Child Protection'!X$1,FALSE)-E94)</f>
        <v>#VALUE!</v>
      </c>
      <c r="O94" s="74" t="e">
        <f>IF(VLOOKUP($A94,'[1]2. Child Protection'!$B$8:$BG$226,'[1]2. Child Protection'!Y$1,FALSE)=#REF!,"",VLOOKUP($A94,'[1]2. Child Protection'!$B$8:$BG$226,'[1]2. Child Protection'!Y$1,FALSE))</f>
        <v>#REF!</v>
      </c>
      <c r="P94" s="74" t="e">
        <f>IF(VLOOKUP($A94,'[1]2. Child Protection'!$B$8:$BG$226,'[1]2. Child Protection'!Z$1,FALSE)=F94,"",VLOOKUP($A94,'[1]2. Child Protection'!$B$8:$BG$226,'[1]2. Child Protection'!Z$1,FALSE)-F94)</f>
        <v>#VALUE!</v>
      </c>
      <c r="Q94" s="74" t="str">
        <f>IF(VLOOKUP($A94,'[1]2. Child Protection'!$B$8:$BG$226,'[1]2. Child Protection'!AA$1,FALSE)=G94,"",VLOOKUP($A94,'[1]2. Child Protection'!$B$8:$BG$226,'[1]2. Child Protection'!AA$1,FALSE))</f>
        <v>v</v>
      </c>
      <c r="R94" s="61" t="str">
        <f>IF(VLOOKUP($A94,'[1]2. Child Protection'!$B$8:$BG$226,'[1]2. Child Protection'!AB$1,FALSE)=H94,"",VLOOKUP($A94,'[1]2. Child Protection'!$B$8:$BG$226,'[1]2. Child Protection'!AB$1,FALSE))</f>
        <v>UNSD Population and Vital Statistics Report, January 2021, latest update on 4 Jan 2022</v>
      </c>
      <c r="S94" s="61" t="s">
        <v>445</v>
      </c>
      <c r="T94" s="103">
        <v>282.57295519934235</v>
      </c>
      <c r="U94" s="61">
        <v>2010</v>
      </c>
      <c r="V94" s="61" t="s">
        <v>545</v>
      </c>
      <c r="X94" s="61" t="s">
        <v>624</v>
      </c>
      <c r="Y94" s="61" t="b">
        <f t="shared" si="13"/>
        <v>1</v>
      </c>
      <c r="Z94" s="103">
        <f t="shared" si="14"/>
        <v>282.57295519934235</v>
      </c>
      <c r="AA94" s="74">
        <f t="shared" si="15"/>
        <v>2010</v>
      </c>
      <c r="AB94" s="74" t="str">
        <f t="shared" si="16"/>
        <v>Y0T17</v>
      </c>
      <c r="AC94" s="74">
        <f t="shared" si="17"/>
        <v>0</v>
      </c>
      <c r="AD94" s="74" t="str">
        <f t="shared" si="18"/>
        <v>Office of the Commissioner for Children</v>
      </c>
      <c r="AE94" s="61" t="b">
        <f t="shared" si="19"/>
        <v>1</v>
      </c>
      <c r="AF94" s="61" t="b">
        <f t="shared" si="20"/>
        <v>1</v>
      </c>
      <c r="AG94" s="61" t="b">
        <f t="shared" si="21"/>
        <v>1</v>
      </c>
      <c r="AH94" s="61" t="b">
        <f t="shared" si="22"/>
        <v>1</v>
      </c>
      <c r="AI94" s="61" t="s">
        <v>461</v>
      </c>
      <c r="AJ94" s="61">
        <v>111.8</v>
      </c>
      <c r="AK94" s="103">
        <f t="shared" si="23"/>
        <v>111.82760959911461</v>
      </c>
      <c r="AL94" s="103">
        <f t="shared" si="24"/>
        <v>2.7609599114612138E-2</v>
      </c>
    </row>
    <row r="95" spans="1:38" x14ac:dyDescent="0.25">
      <c r="A95" s="61" t="s">
        <v>145</v>
      </c>
      <c r="B95" s="61" t="s">
        <v>420</v>
      </c>
      <c r="C95" s="96" t="s">
        <v>12</v>
      </c>
      <c r="D95" s="61" t="s">
        <v>12</v>
      </c>
      <c r="E95" s="69" t="s">
        <v>12</v>
      </c>
      <c r="F95" s="69" t="s">
        <v>12</v>
      </c>
      <c r="G95" s="70" t="s">
        <v>12</v>
      </c>
      <c r="H95" s="73" t="s">
        <v>12</v>
      </c>
      <c r="J95" s="61" t="e">
        <f>IF(VLOOKUP($A95,'[1]2. Child Protection'!$B$8:$BG$226,'[1]2. Child Protection'!T$1,FALSE)=C95,"",VLOOKUP($A95,'[1]2. Child Protection'!$B$8:$BG$226,'[1]2. Child Protection'!T$1,FALSE)-C95)</f>
        <v>#VALUE!</v>
      </c>
      <c r="K95" s="61" t="str">
        <f>IF(VLOOKUP($A95,'[1]2. Child Protection'!$B$8:$BG$226,'[1]2. Child Protection'!U$1,FALSE)=D95,"",VLOOKUP($A95,'[1]2. Child Protection'!$B$8:$BG$226,'[1]2. Child Protection'!U$1,FALSE))</f>
        <v/>
      </c>
      <c r="L95" s="74" t="e">
        <f>IF(VLOOKUP($A95,'[1]2. Child Protection'!$B$8:$BG$226,'[1]2. Child Protection'!V$1,FALSE)=#REF!,"",VLOOKUP($A95,'[1]2. Child Protection'!$B$8:$BG$226,'[1]2. Child Protection'!V$1,FALSE)-#REF!)</f>
        <v>#REF!</v>
      </c>
      <c r="M95" s="74" t="e">
        <f>IF(VLOOKUP($A95,'[1]2. Child Protection'!$B$8:$BG$226,'[1]2. Child Protection'!W$1,FALSE)=#REF!,"",VLOOKUP($A95,'[1]2. Child Protection'!$B$8:$BG$226,'[1]2. Child Protection'!W$1,FALSE))</f>
        <v>#REF!</v>
      </c>
      <c r="N95" s="74" t="e">
        <f>IF(VLOOKUP($A95,'[1]2. Child Protection'!$B$8:$BG$226,'[1]2. Child Protection'!X$1,FALSE)=E95,"",VLOOKUP($A95,'[1]2. Child Protection'!$B$8:$BG$226,'[1]2. Child Protection'!X$1,FALSE)-E95)</f>
        <v>#VALUE!</v>
      </c>
      <c r="O95" s="74" t="e">
        <f>IF(VLOOKUP($A95,'[1]2. Child Protection'!$B$8:$BG$226,'[1]2. Child Protection'!Y$1,FALSE)=#REF!,"",VLOOKUP($A95,'[1]2. Child Protection'!$B$8:$BG$226,'[1]2. Child Protection'!Y$1,FALSE))</f>
        <v>#REF!</v>
      </c>
      <c r="P95" s="74" t="e">
        <f>IF(VLOOKUP($A95,'[1]2. Child Protection'!$B$8:$BG$226,'[1]2. Child Protection'!Z$1,FALSE)=F95,"",VLOOKUP($A95,'[1]2. Child Protection'!$B$8:$BG$226,'[1]2. Child Protection'!Z$1,FALSE)-F95)</f>
        <v>#VALUE!</v>
      </c>
      <c r="Q95" s="74" t="str">
        <f>IF(VLOOKUP($A95,'[1]2. Child Protection'!$B$8:$BG$226,'[1]2. Child Protection'!AA$1,FALSE)=G95,"",VLOOKUP($A95,'[1]2. Child Protection'!$B$8:$BG$226,'[1]2. Child Protection'!AA$1,FALSE))</f>
        <v>v</v>
      </c>
      <c r="R95" s="61" t="str">
        <f>IF(VLOOKUP($A95,'[1]2. Child Protection'!$B$8:$BG$226,'[1]2. Child Protection'!AB$1,FALSE)=H95,"",VLOOKUP($A95,'[1]2. Child Protection'!$B$8:$BG$226,'[1]2. Child Protection'!AB$1,FALSE))</f>
        <v>UNSD Population and Vital Statistics Report, January 2021, latest update on 4 Jan 2022</v>
      </c>
      <c r="S95" s="61" t="s">
        <v>447</v>
      </c>
      <c r="T95" s="103">
        <v>7.5940079772133009</v>
      </c>
      <c r="U95" s="61">
        <v>2011</v>
      </c>
      <c r="V95" s="61" t="s">
        <v>545</v>
      </c>
      <c r="X95" s="61" t="s">
        <v>625</v>
      </c>
      <c r="Y95" s="61" t="b">
        <f t="shared" si="13"/>
        <v>1</v>
      </c>
      <c r="Z95" s="103">
        <f t="shared" si="14"/>
        <v>7.5940079772133009</v>
      </c>
      <c r="AA95" s="74">
        <f t="shared" si="15"/>
        <v>2011</v>
      </c>
      <c r="AB95" s="74" t="str">
        <f t="shared" si="16"/>
        <v>Y0T17</v>
      </c>
      <c r="AC95" s="74">
        <f t="shared" si="17"/>
        <v>0</v>
      </c>
      <c r="AD95" s="74" t="str">
        <f t="shared" si="18"/>
        <v>Rapports annuels pour 2011 du Center de protection et d'integration sociale des enfants</v>
      </c>
      <c r="AE95" s="61" t="b">
        <f t="shared" si="19"/>
        <v>1</v>
      </c>
      <c r="AF95" s="61" t="b">
        <f t="shared" si="20"/>
        <v>1</v>
      </c>
      <c r="AG95" s="61" t="b">
        <f t="shared" si="21"/>
        <v>1</v>
      </c>
      <c r="AH95" s="61" t="b">
        <f t="shared" si="22"/>
        <v>1</v>
      </c>
      <c r="AI95" s="61" t="s">
        <v>463</v>
      </c>
      <c r="AJ95" s="61">
        <v>92</v>
      </c>
      <c r="AK95" s="103">
        <f t="shared" si="23"/>
        <v>91.988365311555413</v>
      </c>
      <c r="AL95" s="103">
        <f t="shared" si="24"/>
        <v>-1.1634688444587482E-2</v>
      </c>
    </row>
    <row r="96" spans="1:38" x14ac:dyDescent="0.25">
      <c r="A96" s="61" t="s">
        <v>146</v>
      </c>
      <c r="B96" s="61" t="s">
        <v>421</v>
      </c>
      <c r="C96" s="96"/>
      <c r="E96" s="69"/>
      <c r="F96" s="69"/>
      <c r="G96" s="70"/>
      <c r="H96" s="73"/>
      <c r="J96" s="61" t="e">
        <f>IF(VLOOKUP($A96,'[1]2. Child Protection'!$B$8:$BG$226,'[1]2. Child Protection'!T$1,FALSE)=C96,"",VLOOKUP($A96,'[1]2. Child Protection'!$B$8:$BG$226,'[1]2. Child Protection'!T$1,FALSE)-C96)</f>
        <v>#VALUE!</v>
      </c>
      <c r="K96" s="61" t="str">
        <f>IF(VLOOKUP($A96,'[1]2. Child Protection'!$B$8:$BG$226,'[1]2. Child Protection'!U$1,FALSE)=D96,"",VLOOKUP($A96,'[1]2. Child Protection'!$B$8:$BG$226,'[1]2. Child Protection'!U$1,FALSE))</f>
        <v/>
      </c>
      <c r="L96" s="74" t="e">
        <f>IF(VLOOKUP($A96,'[1]2. Child Protection'!$B$8:$BG$226,'[1]2. Child Protection'!V$1,FALSE)=#REF!,"",VLOOKUP($A96,'[1]2. Child Protection'!$B$8:$BG$226,'[1]2. Child Protection'!V$1,FALSE)-#REF!)</f>
        <v>#REF!</v>
      </c>
      <c r="M96" s="74" t="e">
        <f>IF(VLOOKUP($A96,'[1]2. Child Protection'!$B$8:$BG$226,'[1]2. Child Protection'!W$1,FALSE)=#REF!,"",VLOOKUP($A96,'[1]2. Child Protection'!$B$8:$BG$226,'[1]2. Child Protection'!W$1,FALSE))</f>
        <v>#REF!</v>
      </c>
      <c r="N96" s="74">
        <f>IF(VLOOKUP($A96,'[1]2. Child Protection'!$B$8:$BG$226,'[1]2. Child Protection'!X$1,FALSE)=E96,"",VLOOKUP($A96,'[1]2. Child Protection'!$B$8:$BG$226,'[1]2. Child Protection'!X$1,FALSE)-E96)</f>
        <v>100</v>
      </c>
      <c r="O96" s="74" t="e">
        <f>IF(VLOOKUP($A96,'[1]2. Child Protection'!$B$8:$BG$226,'[1]2. Child Protection'!Y$1,FALSE)=#REF!,"",VLOOKUP($A96,'[1]2. Child Protection'!$B$8:$BG$226,'[1]2. Child Protection'!Y$1,FALSE))</f>
        <v>#REF!</v>
      </c>
      <c r="P96" s="74">
        <f>IF(VLOOKUP($A96,'[1]2. Child Protection'!$B$8:$BG$226,'[1]2. Child Protection'!Z$1,FALSE)=F96,"",VLOOKUP($A96,'[1]2. Child Protection'!$B$8:$BG$226,'[1]2. Child Protection'!Z$1,FALSE)-F96)</f>
        <v>100</v>
      </c>
      <c r="Q96" s="74" t="str">
        <f>IF(VLOOKUP($A96,'[1]2. Child Protection'!$B$8:$BG$226,'[1]2. Child Protection'!AA$1,FALSE)=G96,"",VLOOKUP($A96,'[1]2. Child Protection'!$B$8:$BG$226,'[1]2. Child Protection'!AA$1,FALSE))</f>
        <v>v</v>
      </c>
      <c r="R96" s="61" t="str">
        <f>IF(VLOOKUP($A96,'[1]2. Child Protection'!$B$8:$BG$226,'[1]2. Child Protection'!AB$1,FALSE)=H96,"",VLOOKUP($A96,'[1]2. Child Protection'!$B$8:$BG$226,'[1]2. Child Protection'!AB$1,FALSE))</f>
        <v>UNSD Population and Vital Statistics Report, January 2021, latest update on 4 Jan 2022</v>
      </c>
      <c r="S96" s="61" t="s">
        <v>449</v>
      </c>
      <c r="T96" s="103">
        <v>54.860954457767768</v>
      </c>
      <c r="U96" s="61">
        <v>2020</v>
      </c>
      <c r="V96" s="61" t="s">
        <v>545</v>
      </c>
      <c r="X96" s="61" t="s">
        <v>626</v>
      </c>
      <c r="Y96" s="61" t="b">
        <f t="shared" si="13"/>
        <v>1</v>
      </c>
      <c r="Z96" s="103">
        <f t="shared" si="14"/>
        <v>54.860954457767768</v>
      </c>
      <c r="AA96" s="74">
        <f t="shared" si="15"/>
        <v>2020</v>
      </c>
      <c r="AB96" s="74" t="str">
        <f t="shared" si="16"/>
        <v>Y0T17</v>
      </c>
      <c r="AC96" s="74">
        <f t="shared" si="17"/>
        <v>0</v>
      </c>
      <c r="AD96" s="74" t="str">
        <f t="shared" si="18"/>
        <v>Censo de Población y Vivienda 2020, Características de alojamientos de asistencia social, Usuarios (INEGI)</v>
      </c>
      <c r="AE96" s="61" t="b">
        <f t="shared" si="19"/>
        <v>1</v>
      </c>
      <c r="AF96" s="61" t="b">
        <f t="shared" si="20"/>
        <v>1</v>
      </c>
      <c r="AG96" s="61" t="b">
        <f t="shared" si="21"/>
        <v>1</v>
      </c>
      <c r="AH96" s="61" t="b">
        <f t="shared" si="22"/>
        <v>1</v>
      </c>
      <c r="AI96" s="61" t="s">
        <v>464</v>
      </c>
      <c r="AJ96" s="61">
        <v>104.8</v>
      </c>
      <c r="AK96" s="103">
        <f t="shared" si="23"/>
        <v>104.82783943371317</v>
      </c>
      <c r="AL96" s="103">
        <f t="shared" si="24"/>
        <v>2.783943371316866E-2</v>
      </c>
    </row>
    <row r="97" spans="1:38" x14ac:dyDescent="0.25">
      <c r="A97" s="61" t="s">
        <v>148</v>
      </c>
      <c r="B97" s="61" t="s">
        <v>422</v>
      </c>
      <c r="C97" s="74">
        <v>158.98403915522317</v>
      </c>
      <c r="D97" s="61" t="s">
        <v>12</v>
      </c>
      <c r="E97" s="69">
        <v>2020</v>
      </c>
      <c r="F97" s="71" t="s">
        <v>545</v>
      </c>
      <c r="G97" s="72"/>
      <c r="H97" s="73" t="s">
        <v>612</v>
      </c>
      <c r="J97" s="61">
        <f>IF(VLOOKUP($A97,'[1]2. Child Protection'!$B$8:$BG$226,'[1]2. Child Protection'!T$1,FALSE)=C97,"",VLOOKUP($A97,'[1]2. Child Protection'!$B$8:$BG$226,'[1]2. Child Protection'!T$1,FALSE)-C97)</f>
        <v>-62.084039155223167</v>
      </c>
      <c r="K97" s="61" t="str">
        <f>IF(VLOOKUP($A97,'[1]2. Child Protection'!$B$8:$BG$226,'[1]2. Child Protection'!U$1,FALSE)=D97,"",VLOOKUP($A97,'[1]2. Child Protection'!$B$8:$BG$226,'[1]2. Child Protection'!U$1,FALSE))</f>
        <v/>
      </c>
      <c r="L97" s="74" t="e">
        <f>IF(VLOOKUP($A97,'[1]2. Child Protection'!$B$8:$BG$226,'[1]2. Child Protection'!V$1,FALSE)=#REF!,"",VLOOKUP($A97,'[1]2. Child Protection'!$B$8:$BG$226,'[1]2. Child Protection'!V$1,FALSE)-#REF!)</f>
        <v>#REF!</v>
      </c>
      <c r="M97" s="74" t="e">
        <f>IF(VLOOKUP($A97,'[1]2. Child Protection'!$B$8:$BG$226,'[1]2. Child Protection'!W$1,FALSE)=#REF!,"",VLOOKUP($A97,'[1]2. Child Protection'!$B$8:$BG$226,'[1]2. Child Protection'!W$1,FALSE))</f>
        <v>#REF!</v>
      </c>
      <c r="N97" s="74" t="e">
        <f>IF(VLOOKUP($A97,'[1]2. Child Protection'!$B$8:$BG$226,'[1]2. Child Protection'!X$1,FALSE)=E97,"",VLOOKUP($A97,'[1]2. Child Protection'!$B$8:$BG$226,'[1]2. Child Protection'!X$1,FALSE)-E97)</f>
        <v>#VALUE!</v>
      </c>
      <c r="O97" s="74" t="e">
        <f>IF(VLOOKUP($A97,'[1]2. Child Protection'!$B$8:$BG$226,'[1]2. Child Protection'!Y$1,FALSE)=#REF!,"",VLOOKUP($A97,'[1]2. Child Protection'!$B$8:$BG$226,'[1]2. Child Protection'!Y$1,FALSE))</f>
        <v>#REF!</v>
      </c>
      <c r="P97" s="74" t="e">
        <f>IF(VLOOKUP($A97,'[1]2. Child Protection'!$B$8:$BG$226,'[1]2. Child Protection'!Z$1,FALSE)=F97,"",VLOOKUP($A97,'[1]2. Child Protection'!$B$8:$BG$226,'[1]2. Child Protection'!Z$1,FALSE)-F97)</f>
        <v>#VALUE!</v>
      </c>
      <c r="Q97" s="74" t="str">
        <f>IF(VLOOKUP($A97,'[1]2. Child Protection'!$B$8:$BG$226,'[1]2. Child Protection'!AA$1,FALSE)=G97,"",VLOOKUP($A97,'[1]2. Child Protection'!$B$8:$BG$226,'[1]2. Child Protection'!AA$1,FALSE))</f>
        <v/>
      </c>
      <c r="R97" s="61" t="str">
        <f>IF(VLOOKUP($A97,'[1]2. Child Protection'!$B$8:$BG$226,'[1]2. Child Protection'!AB$1,FALSE)=H97,"",VLOOKUP($A97,'[1]2. Child Protection'!$B$8:$BG$226,'[1]2. Child Protection'!AB$1,FALSE))</f>
        <v>Vital statistics 2017</v>
      </c>
      <c r="S97" s="61" t="s">
        <v>451</v>
      </c>
      <c r="T97" s="103">
        <v>117.71398392205653</v>
      </c>
      <c r="U97" s="61">
        <v>2020</v>
      </c>
      <c r="V97" s="61" t="s">
        <v>545</v>
      </c>
      <c r="X97" s="61" t="s">
        <v>645</v>
      </c>
      <c r="Y97" s="61" t="b">
        <f t="shared" si="13"/>
        <v>1</v>
      </c>
      <c r="Z97" s="103">
        <f t="shared" si="14"/>
        <v>117.71398392205653</v>
      </c>
      <c r="AA97" s="74">
        <f t="shared" si="15"/>
        <v>2020</v>
      </c>
      <c r="AB97" s="74" t="str">
        <f t="shared" si="16"/>
        <v>Y0T17</v>
      </c>
      <c r="AC97" s="74">
        <f t="shared" si="17"/>
        <v>0</v>
      </c>
      <c r="AD97" s="74" t="str">
        <f t="shared" si="18"/>
        <v>Ministry of Health, Labour and Social protection</v>
      </c>
      <c r="AE97" s="61" t="b">
        <f t="shared" si="19"/>
        <v>1</v>
      </c>
      <c r="AF97" s="61" t="b">
        <f t="shared" si="20"/>
        <v>1</v>
      </c>
      <c r="AG97" s="61" t="b">
        <f t="shared" si="21"/>
        <v>1</v>
      </c>
      <c r="AH97" s="61" t="b">
        <f t="shared" si="22"/>
        <v>1</v>
      </c>
      <c r="AI97" s="61" t="s">
        <v>465</v>
      </c>
      <c r="AJ97" s="61">
        <v>17.100000000000001</v>
      </c>
      <c r="AK97" s="103">
        <f t="shared" si="23"/>
        <v>17.056146715349652</v>
      </c>
      <c r="AL97" s="103">
        <f t="shared" si="24"/>
        <v>-4.3853284650349877E-2</v>
      </c>
    </row>
    <row r="98" spans="1:38" x14ac:dyDescent="0.25">
      <c r="A98" s="61" t="s">
        <v>150</v>
      </c>
      <c r="B98" s="61" t="s">
        <v>424</v>
      </c>
      <c r="C98" s="74">
        <v>21.151097468238515</v>
      </c>
      <c r="D98" s="61" t="s">
        <v>12</v>
      </c>
      <c r="E98" s="69">
        <v>2019</v>
      </c>
      <c r="F98" s="71" t="s">
        <v>545</v>
      </c>
      <c r="G98" s="72"/>
      <c r="H98" s="73" t="s">
        <v>548</v>
      </c>
      <c r="J98" s="61">
        <f>IF(VLOOKUP($A98,'[1]2. Child Protection'!$B$8:$BG$226,'[1]2. Child Protection'!T$1,FALSE)=C98,"",VLOOKUP($A98,'[1]2. Child Protection'!$B$8:$BG$226,'[1]2. Child Protection'!T$1,FALSE)-C98)</f>
        <v>76.048902531761485</v>
      </c>
      <c r="K98" s="61" t="str">
        <f>IF(VLOOKUP($A98,'[1]2. Child Protection'!$B$8:$BG$226,'[1]2. Child Protection'!U$1,FALSE)=D98,"",VLOOKUP($A98,'[1]2. Child Protection'!$B$8:$BG$226,'[1]2. Child Protection'!U$1,FALSE))</f>
        <v/>
      </c>
      <c r="L98" s="74" t="e">
        <f>IF(VLOOKUP($A98,'[1]2. Child Protection'!$B$8:$BG$226,'[1]2. Child Protection'!V$1,FALSE)=#REF!,"",VLOOKUP($A98,'[1]2. Child Protection'!$B$8:$BG$226,'[1]2. Child Protection'!V$1,FALSE)-#REF!)</f>
        <v>#REF!</v>
      </c>
      <c r="M98" s="74" t="e">
        <f>IF(VLOOKUP($A98,'[1]2. Child Protection'!$B$8:$BG$226,'[1]2. Child Protection'!W$1,FALSE)=#REF!,"",VLOOKUP($A98,'[1]2. Child Protection'!$B$8:$BG$226,'[1]2. Child Protection'!W$1,FALSE))</f>
        <v>#REF!</v>
      </c>
      <c r="N98" s="74">
        <f>IF(VLOOKUP($A98,'[1]2. Child Protection'!$B$8:$BG$226,'[1]2. Child Protection'!X$1,FALSE)=E98,"",VLOOKUP($A98,'[1]2. Child Protection'!$B$8:$BG$226,'[1]2. Child Protection'!X$1,FALSE)-E98)</f>
        <v>-1920.7</v>
      </c>
      <c r="O98" s="74" t="e">
        <f>IF(VLOOKUP($A98,'[1]2. Child Protection'!$B$8:$BG$226,'[1]2. Child Protection'!Y$1,FALSE)=#REF!,"",VLOOKUP($A98,'[1]2. Child Protection'!$B$8:$BG$226,'[1]2. Child Protection'!Y$1,FALSE))</f>
        <v>#REF!</v>
      </c>
      <c r="P98" s="74" t="e">
        <f>IF(VLOOKUP($A98,'[1]2. Child Protection'!$B$8:$BG$226,'[1]2. Child Protection'!Z$1,FALSE)=F98,"",VLOOKUP($A98,'[1]2. Child Protection'!$B$8:$BG$226,'[1]2. Child Protection'!Z$1,FALSE)-F98)</f>
        <v>#VALUE!</v>
      </c>
      <c r="Q98" s="74" t="str">
        <f>IF(VLOOKUP($A98,'[1]2. Child Protection'!$B$8:$BG$226,'[1]2. Child Protection'!AA$1,FALSE)=G98,"",VLOOKUP($A98,'[1]2. Child Protection'!$B$8:$BG$226,'[1]2. Child Protection'!AA$1,FALSE))</f>
        <v/>
      </c>
      <c r="R98" s="61" t="str">
        <f>IF(VLOOKUP($A98,'[1]2. Child Protection'!$B$8:$BG$226,'[1]2. Child Protection'!AB$1,FALSE)=H98,"",VLOOKUP($A98,'[1]2. Child Protection'!$B$8:$BG$226,'[1]2. Child Protection'!AB$1,FALSE))</f>
        <v>DHS 2017-18</v>
      </c>
      <c r="S98" s="61" t="s">
        <v>452</v>
      </c>
      <c r="T98" s="103">
        <v>92.693915845370256</v>
      </c>
      <c r="U98" s="61">
        <v>2020</v>
      </c>
      <c r="V98" s="61" t="s">
        <v>562</v>
      </c>
      <c r="W98" s="61" t="s">
        <v>563</v>
      </c>
      <c r="X98" s="61" t="s">
        <v>627</v>
      </c>
      <c r="Y98" s="61" t="b">
        <f t="shared" si="13"/>
        <v>1</v>
      </c>
      <c r="Z98" s="103">
        <f t="shared" si="14"/>
        <v>92.693915845370256</v>
      </c>
      <c r="AA98" s="74">
        <f t="shared" si="15"/>
        <v>2020</v>
      </c>
      <c r="AB98" s="74" t="str">
        <f t="shared" si="16"/>
        <v>Y0T18</v>
      </c>
      <c r="AC98" s="74" t="str">
        <f t="shared" si="17"/>
        <v>Age is 0-18 years</v>
      </c>
      <c r="AD98" s="74" t="str">
        <f t="shared" si="18"/>
        <v>Agency for Family, Children and Youth development</v>
      </c>
      <c r="AE98" s="61" t="b">
        <f t="shared" si="19"/>
        <v>1</v>
      </c>
      <c r="AF98" s="61" t="b">
        <f t="shared" si="20"/>
        <v>1</v>
      </c>
      <c r="AG98" s="61" t="b">
        <f t="shared" si="21"/>
        <v>1</v>
      </c>
      <c r="AH98" s="61" t="b">
        <f t="shared" si="22"/>
        <v>1</v>
      </c>
      <c r="AI98" s="61" t="s">
        <v>467</v>
      </c>
      <c r="AJ98" s="61">
        <v>25.5</v>
      </c>
      <c r="AK98" s="103">
        <f t="shared" si="23"/>
        <v>25.514419291816914</v>
      </c>
      <c r="AL98" s="103">
        <f t="shared" si="24"/>
        <v>1.4419291816913926E-2</v>
      </c>
    </row>
    <row r="99" spans="1:38" x14ac:dyDescent="0.25">
      <c r="A99" s="61" t="s">
        <v>149</v>
      </c>
      <c r="B99" s="61" t="s">
        <v>423</v>
      </c>
      <c r="C99" s="96">
        <v>165.82065618159896</v>
      </c>
      <c r="D99" s="61" t="s">
        <v>12</v>
      </c>
      <c r="E99" s="69">
        <v>2013</v>
      </c>
      <c r="F99" s="69" t="s">
        <v>545</v>
      </c>
      <c r="G99" s="70"/>
      <c r="H99" s="73" t="s">
        <v>613</v>
      </c>
      <c r="J99" s="61" t="e">
        <f>IF(VLOOKUP($A99,'[1]2. Child Protection'!$B$8:$BG$226,'[1]2. Child Protection'!T$1,FALSE)=C99,"",VLOOKUP($A99,'[1]2. Child Protection'!$B$8:$BG$226,'[1]2. Child Protection'!T$1,FALSE)-C99)</f>
        <v>#VALUE!</v>
      </c>
      <c r="K99" s="61" t="str">
        <f>IF(VLOOKUP($A99,'[1]2. Child Protection'!$B$8:$BG$226,'[1]2. Child Protection'!U$1,FALSE)=D99,"",VLOOKUP($A99,'[1]2. Child Protection'!$B$8:$BG$226,'[1]2. Child Protection'!U$1,FALSE))</f>
        <v/>
      </c>
      <c r="L99" s="74" t="e">
        <f>IF(VLOOKUP($A99,'[1]2. Child Protection'!$B$8:$BG$226,'[1]2. Child Protection'!V$1,FALSE)=#REF!,"",VLOOKUP($A99,'[1]2. Child Protection'!$B$8:$BG$226,'[1]2. Child Protection'!V$1,FALSE)-#REF!)</f>
        <v>#REF!</v>
      </c>
      <c r="M99" s="74" t="e">
        <f>IF(VLOOKUP($A99,'[1]2. Child Protection'!$B$8:$BG$226,'[1]2. Child Protection'!W$1,FALSE)=#REF!,"",VLOOKUP($A99,'[1]2. Child Protection'!$B$8:$BG$226,'[1]2. Child Protection'!W$1,FALSE))</f>
        <v>#REF!</v>
      </c>
      <c r="N99" s="74">
        <f>IF(VLOOKUP($A99,'[1]2. Child Protection'!$B$8:$BG$226,'[1]2. Child Protection'!X$1,FALSE)=E99,"",VLOOKUP($A99,'[1]2. Child Protection'!$B$8:$BG$226,'[1]2. Child Protection'!X$1,FALSE)-E99)</f>
        <v>-1913</v>
      </c>
      <c r="O99" s="74" t="e">
        <f>IF(VLOOKUP($A99,'[1]2. Child Protection'!$B$8:$BG$226,'[1]2. Child Protection'!Y$1,FALSE)=#REF!,"",VLOOKUP($A99,'[1]2. Child Protection'!$B$8:$BG$226,'[1]2. Child Protection'!Y$1,FALSE))</f>
        <v>#REF!</v>
      </c>
      <c r="P99" s="74" t="e">
        <f>IF(VLOOKUP($A99,'[1]2. Child Protection'!$B$8:$BG$226,'[1]2. Child Protection'!Z$1,FALSE)=F99,"",VLOOKUP($A99,'[1]2. Child Protection'!$B$8:$BG$226,'[1]2. Child Protection'!Z$1,FALSE)-F99)</f>
        <v>#VALUE!</v>
      </c>
      <c r="Q99" s="74" t="str">
        <f>IF(VLOOKUP($A99,'[1]2. Child Protection'!$B$8:$BG$226,'[1]2. Child Protection'!AA$1,FALSE)=G99,"",VLOOKUP($A99,'[1]2. Child Protection'!$B$8:$BG$226,'[1]2. Child Protection'!AA$1,FALSE))</f>
        <v>v</v>
      </c>
      <c r="R99" s="61" t="str">
        <f>IF(VLOOKUP($A99,'[1]2. Child Protection'!$B$8:$BG$226,'[1]2. Child Protection'!AB$1,FALSE)=H99,"",VLOOKUP($A99,'[1]2. Child Protection'!$B$8:$BG$226,'[1]2. Child Protection'!AB$1,FALSE))</f>
        <v>UNSD Population and Vital Statistics Report, January 2021, latest update on 4 Jan 2022</v>
      </c>
      <c r="S99" s="61" t="s">
        <v>453</v>
      </c>
      <c r="T99" s="103">
        <v>103.14783791890096</v>
      </c>
      <c r="U99" s="61">
        <v>2020</v>
      </c>
      <c r="V99" s="61" t="s">
        <v>562</v>
      </c>
      <c r="W99" s="61" t="s">
        <v>563</v>
      </c>
      <c r="X99" s="61" t="s">
        <v>628</v>
      </c>
      <c r="Y99" s="61" t="b">
        <f t="shared" si="13"/>
        <v>1</v>
      </c>
      <c r="Z99" s="103">
        <f t="shared" si="14"/>
        <v>103.14783791890096</v>
      </c>
      <c r="AA99" s="74">
        <f t="shared" si="15"/>
        <v>2020</v>
      </c>
      <c r="AB99" s="74" t="str">
        <f t="shared" si="16"/>
        <v>Y0T18</v>
      </c>
      <c r="AC99" s="74" t="str">
        <f t="shared" si="17"/>
        <v>Age is 0-18 years</v>
      </c>
      <c r="AD99" s="74" t="str">
        <f t="shared" si="18"/>
        <v>Ministry of Finance and Social Welfare</v>
      </c>
      <c r="AE99" s="61" t="b">
        <f t="shared" si="19"/>
        <v>1</v>
      </c>
      <c r="AF99" s="61" t="b">
        <f t="shared" si="20"/>
        <v>1</v>
      </c>
      <c r="AG99" s="61" t="b">
        <f t="shared" si="21"/>
        <v>1</v>
      </c>
      <c r="AH99" s="61" t="b">
        <f t="shared" si="22"/>
        <v>1</v>
      </c>
      <c r="AI99" s="61" t="s">
        <v>469</v>
      </c>
      <c r="AJ99" s="61">
        <v>13.4</v>
      </c>
      <c r="AK99" s="103">
        <f t="shared" si="23"/>
        <v>13.439041260676051</v>
      </c>
      <c r="AL99" s="103">
        <f t="shared" si="24"/>
        <v>3.9041260676050626E-2</v>
      </c>
    </row>
    <row r="100" spans="1:38" x14ac:dyDescent="0.25">
      <c r="A100" s="61" t="s">
        <v>151</v>
      </c>
      <c r="B100" s="61" t="s">
        <v>425</v>
      </c>
      <c r="C100" s="74">
        <v>92.543300109629953</v>
      </c>
      <c r="D100" s="61" t="s">
        <v>12</v>
      </c>
      <c r="E100" s="69">
        <v>2020</v>
      </c>
      <c r="F100" s="71" t="s">
        <v>545</v>
      </c>
      <c r="G100" s="72"/>
      <c r="H100" s="73" t="s">
        <v>614</v>
      </c>
      <c r="J100" s="61">
        <f>IF(VLOOKUP($A100,'[1]2. Child Protection'!$B$8:$BG$226,'[1]2. Child Protection'!T$1,FALSE)=C100,"",VLOOKUP($A100,'[1]2. Child Protection'!$B$8:$BG$226,'[1]2. Child Protection'!T$1,FALSE)-C100)</f>
        <v>6.1566998903700494</v>
      </c>
      <c r="K100" s="61" t="str">
        <f>IF(VLOOKUP($A100,'[1]2. Child Protection'!$B$8:$BG$226,'[1]2. Child Protection'!U$1,FALSE)=D100,"",VLOOKUP($A100,'[1]2. Child Protection'!$B$8:$BG$226,'[1]2. Child Protection'!U$1,FALSE))</f>
        <v/>
      </c>
      <c r="L100" s="74" t="e">
        <f>IF(VLOOKUP($A100,'[1]2. Child Protection'!$B$8:$BG$226,'[1]2. Child Protection'!V$1,FALSE)=#REF!,"",VLOOKUP($A100,'[1]2. Child Protection'!$B$8:$BG$226,'[1]2. Child Protection'!V$1,FALSE)-#REF!)</f>
        <v>#REF!</v>
      </c>
      <c r="M100" s="74" t="e">
        <f>IF(VLOOKUP($A100,'[1]2. Child Protection'!$B$8:$BG$226,'[1]2. Child Protection'!W$1,FALSE)=#REF!,"",VLOOKUP($A100,'[1]2. Child Protection'!$B$8:$BG$226,'[1]2. Child Protection'!W$1,FALSE))</f>
        <v>#REF!</v>
      </c>
      <c r="N100" s="74">
        <f>IF(VLOOKUP($A100,'[1]2. Child Protection'!$B$8:$BG$226,'[1]2. Child Protection'!X$1,FALSE)=E100,"",VLOOKUP($A100,'[1]2. Child Protection'!$B$8:$BG$226,'[1]2. Child Protection'!X$1,FALSE)-E100)</f>
        <v>-1920.3</v>
      </c>
      <c r="O100" s="74" t="e">
        <f>IF(VLOOKUP($A100,'[1]2. Child Protection'!$B$8:$BG$226,'[1]2. Child Protection'!Y$1,FALSE)=#REF!,"",VLOOKUP($A100,'[1]2. Child Protection'!$B$8:$BG$226,'[1]2. Child Protection'!Y$1,FALSE))</f>
        <v>#REF!</v>
      </c>
      <c r="P100" s="74" t="e">
        <f>IF(VLOOKUP($A100,'[1]2. Child Protection'!$B$8:$BG$226,'[1]2. Child Protection'!Z$1,FALSE)=F100,"",VLOOKUP($A100,'[1]2. Child Protection'!$B$8:$BG$226,'[1]2. Child Protection'!Z$1,FALSE)-F100)</f>
        <v>#VALUE!</v>
      </c>
      <c r="Q100" s="74" t="str">
        <f>IF(VLOOKUP($A100,'[1]2. Child Protection'!$B$8:$BG$226,'[1]2. Child Protection'!AA$1,FALSE)=G100,"",VLOOKUP($A100,'[1]2. Child Protection'!$B$8:$BG$226,'[1]2. Child Protection'!AA$1,FALSE))</f>
        <v/>
      </c>
      <c r="R100" s="61" t="str">
        <f>IF(VLOOKUP($A100,'[1]2. Child Protection'!$B$8:$BG$226,'[1]2. Child Protection'!AB$1,FALSE)=H100,"",VLOOKUP($A100,'[1]2. Child Protection'!$B$8:$BG$226,'[1]2. Child Protection'!AB$1,FALSE))</f>
        <v>MICS 2015</v>
      </c>
      <c r="S100" s="61" t="s">
        <v>454</v>
      </c>
      <c r="T100" s="103">
        <v>0</v>
      </c>
      <c r="U100" s="61">
        <v>2021</v>
      </c>
      <c r="V100" s="61" t="s">
        <v>545</v>
      </c>
      <c r="X100" s="61" t="s">
        <v>629</v>
      </c>
      <c r="Y100" s="61" t="b">
        <f t="shared" si="13"/>
        <v>1</v>
      </c>
      <c r="Z100" s="103">
        <f t="shared" si="14"/>
        <v>0</v>
      </c>
      <c r="AA100" s="74">
        <f t="shared" si="15"/>
        <v>2021</v>
      </c>
      <c r="AB100" s="74" t="str">
        <f t="shared" si="16"/>
        <v>Y0T17</v>
      </c>
      <c r="AC100" s="74">
        <f t="shared" si="17"/>
        <v>0</v>
      </c>
      <c r="AD100" s="74" t="str">
        <f t="shared" si="18"/>
        <v xml:space="preserve">Ministry of Health and Social Services </v>
      </c>
      <c r="AE100" s="61" t="b">
        <f t="shared" si="19"/>
        <v>1</v>
      </c>
      <c r="AF100" s="61" t="b">
        <f t="shared" si="20"/>
        <v>1</v>
      </c>
      <c r="AG100" s="61" t="b">
        <f t="shared" si="21"/>
        <v>1</v>
      </c>
      <c r="AH100" s="61" t="b">
        <f t="shared" si="22"/>
        <v>1</v>
      </c>
      <c r="AI100" s="61" t="s">
        <v>472</v>
      </c>
      <c r="AJ100" s="61">
        <v>79.400000000000006</v>
      </c>
      <c r="AK100" s="103">
        <f t="shared" si="23"/>
        <v>79.365485742374517</v>
      </c>
      <c r="AL100" s="103">
        <f t="shared" si="24"/>
        <v>-3.4514257625488654E-2</v>
      </c>
    </row>
    <row r="101" spans="1:38" x14ac:dyDescent="0.25">
      <c r="A101" s="61" t="s">
        <v>152</v>
      </c>
      <c r="B101" s="61" t="s">
        <v>426</v>
      </c>
      <c r="C101" s="74">
        <v>220.41559491105261</v>
      </c>
      <c r="D101" s="61" t="s">
        <v>12</v>
      </c>
      <c r="E101" s="69">
        <v>2012</v>
      </c>
      <c r="F101" s="71" t="s">
        <v>545</v>
      </c>
      <c r="G101" s="72"/>
      <c r="H101" s="73" t="s">
        <v>615</v>
      </c>
      <c r="J101" s="61">
        <f>IF(VLOOKUP($A101,'[1]2. Child Protection'!$B$8:$BG$226,'[1]2. Child Protection'!T$1,FALSE)=C101,"",VLOOKUP($A101,'[1]2. Child Protection'!$B$8:$BG$226,'[1]2. Child Protection'!T$1,FALSE)-C101)</f>
        <v>-152.81559491105261</v>
      </c>
      <c r="K101" s="61" t="str">
        <f>IF(VLOOKUP($A101,'[1]2. Child Protection'!$B$8:$BG$226,'[1]2. Child Protection'!U$1,FALSE)=D101,"",VLOOKUP($A101,'[1]2. Child Protection'!$B$8:$BG$226,'[1]2. Child Protection'!U$1,FALSE))</f>
        <v/>
      </c>
      <c r="L101" s="74" t="e">
        <f>IF(VLOOKUP($A101,'[1]2. Child Protection'!$B$8:$BG$226,'[1]2. Child Protection'!V$1,FALSE)=#REF!,"",VLOOKUP($A101,'[1]2. Child Protection'!$B$8:$BG$226,'[1]2. Child Protection'!V$1,FALSE)-#REF!)</f>
        <v>#REF!</v>
      </c>
      <c r="M101" s="74" t="e">
        <f>IF(VLOOKUP($A101,'[1]2. Child Protection'!$B$8:$BG$226,'[1]2. Child Protection'!W$1,FALSE)=#REF!,"",VLOOKUP($A101,'[1]2. Child Protection'!$B$8:$BG$226,'[1]2. Child Protection'!W$1,FALSE))</f>
        <v>#REF!</v>
      </c>
      <c r="N101" s="74">
        <f>IF(VLOOKUP($A101,'[1]2. Child Protection'!$B$8:$BG$226,'[1]2. Child Protection'!X$1,FALSE)=E101,"",VLOOKUP($A101,'[1]2. Child Protection'!$B$8:$BG$226,'[1]2. Child Protection'!X$1,FALSE)-E101)</f>
        <v>-1944.6</v>
      </c>
      <c r="O101" s="74" t="e">
        <f>IF(VLOOKUP($A101,'[1]2. Child Protection'!$B$8:$BG$226,'[1]2. Child Protection'!Y$1,FALSE)=#REF!,"",VLOOKUP($A101,'[1]2. Child Protection'!$B$8:$BG$226,'[1]2. Child Protection'!Y$1,FALSE))</f>
        <v>#REF!</v>
      </c>
      <c r="P101" s="74" t="e">
        <f>IF(VLOOKUP($A101,'[1]2. Child Protection'!$B$8:$BG$226,'[1]2. Child Protection'!Z$1,FALSE)=F101,"",VLOOKUP($A101,'[1]2. Child Protection'!$B$8:$BG$226,'[1]2. Child Protection'!Z$1,FALSE)-F101)</f>
        <v>#VALUE!</v>
      </c>
      <c r="Q101" s="74" t="str">
        <f>IF(VLOOKUP($A101,'[1]2. Child Protection'!$B$8:$BG$226,'[1]2. Child Protection'!AA$1,FALSE)=G101,"",VLOOKUP($A101,'[1]2. Child Protection'!$B$8:$BG$226,'[1]2. Child Protection'!AA$1,FALSE))</f>
        <v/>
      </c>
      <c r="R101" s="61" t="str">
        <f>IF(VLOOKUP($A101,'[1]2. Child Protection'!$B$8:$BG$226,'[1]2. Child Protection'!AB$1,FALSE)=H101,"",VLOOKUP($A101,'[1]2. Child Protection'!$B$8:$BG$226,'[1]2. Child Protection'!AB$1,FALSE))</f>
        <v>DHS 2014</v>
      </c>
      <c r="S101" s="61" t="s">
        <v>455</v>
      </c>
      <c r="T101" s="103">
        <v>965.13927641063856</v>
      </c>
      <c r="U101" s="61">
        <v>2018</v>
      </c>
      <c r="V101" s="61" t="s">
        <v>562</v>
      </c>
      <c r="W101" s="61" t="s">
        <v>563</v>
      </c>
      <c r="X101" s="61" t="s">
        <v>630</v>
      </c>
      <c r="Y101" s="61" t="b">
        <f t="shared" si="13"/>
        <v>1</v>
      </c>
      <c r="Z101" s="103">
        <f t="shared" si="14"/>
        <v>965.13927641063856</v>
      </c>
      <c r="AA101" s="74">
        <f t="shared" si="15"/>
        <v>2018</v>
      </c>
      <c r="AB101" s="74" t="str">
        <f t="shared" si="16"/>
        <v>Y0T18</v>
      </c>
      <c r="AC101" s="74" t="str">
        <f t="shared" si="17"/>
        <v>Age is 0-18 years</v>
      </c>
      <c r="AD101" s="74" t="str">
        <f t="shared" si="18"/>
        <v>Annuaire Statistique de l'Entraide National 2018</v>
      </c>
      <c r="AE101" s="61" t="b">
        <f t="shared" si="19"/>
        <v>1</v>
      </c>
      <c r="AF101" s="61" t="b">
        <f t="shared" si="20"/>
        <v>1</v>
      </c>
      <c r="AG101" s="61" t="b">
        <f t="shared" si="21"/>
        <v>1</v>
      </c>
      <c r="AH101" s="61" t="b">
        <f t="shared" si="22"/>
        <v>1</v>
      </c>
      <c r="AI101" s="61" t="s">
        <v>474</v>
      </c>
      <c r="AJ101" s="61">
        <v>67.8</v>
      </c>
      <c r="AK101" s="103">
        <f t="shared" si="23"/>
        <v>67.825556572125663</v>
      </c>
      <c r="AL101" s="103">
        <f t="shared" si="24"/>
        <v>2.5556572125665866E-2</v>
      </c>
    </row>
    <row r="102" spans="1:38" x14ac:dyDescent="0.25">
      <c r="A102" s="61" t="s">
        <v>155</v>
      </c>
      <c r="B102" s="61" t="s">
        <v>431</v>
      </c>
      <c r="C102" s="74">
        <v>874.19324358189601</v>
      </c>
      <c r="D102" s="61" t="s">
        <v>12</v>
      </c>
      <c r="E102" s="69">
        <v>2020</v>
      </c>
      <c r="F102" s="69" t="s">
        <v>545</v>
      </c>
      <c r="G102" s="72"/>
      <c r="H102" s="73" t="s">
        <v>617</v>
      </c>
      <c r="J102" s="61">
        <f>IF(VLOOKUP($A102,'[1]2. Child Protection'!$B$8:$BG$226,'[1]2. Child Protection'!T$1,FALSE)=C102,"",VLOOKUP($A102,'[1]2. Child Protection'!$B$8:$BG$226,'[1]2. Child Protection'!T$1,FALSE)-C102)</f>
        <v>-777.29324358189604</v>
      </c>
      <c r="K102" s="61" t="str">
        <f>IF(VLOOKUP($A102,'[1]2. Child Protection'!$B$8:$BG$226,'[1]2. Child Protection'!U$1,FALSE)=D102,"",VLOOKUP($A102,'[1]2. Child Protection'!$B$8:$BG$226,'[1]2. Child Protection'!U$1,FALSE))</f>
        <v/>
      </c>
      <c r="L102" s="74" t="e">
        <f>IF(VLOOKUP($A102,'[1]2. Child Protection'!$B$8:$BG$226,'[1]2. Child Protection'!V$1,FALSE)=#REF!,"",VLOOKUP($A102,'[1]2. Child Protection'!$B$8:$BG$226,'[1]2. Child Protection'!V$1,FALSE)-#REF!)</f>
        <v>#REF!</v>
      </c>
      <c r="M102" s="74" t="e">
        <f>IF(VLOOKUP($A102,'[1]2. Child Protection'!$B$8:$BG$226,'[1]2. Child Protection'!W$1,FALSE)=#REF!,"",VLOOKUP($A102,'[1]2. Child Protection'!$B$8:$BG$226,'[1]2. Child Protection'!W$1,FALSE))</f>
        <v>#REF!</v>
      </c>
      <c r="N102" s="74">
        <f>IF(VLOOKUP($A102,'[1]2. Child Protection'!$B$8:$BG$226,'[1]2. Child Protection'!X$1,FALSE)=E102,"",VLOOKUP($A102,'[1]2. Child Protection'!$B$8:$BG$226,'[1]2. Child Protection'!X$1,FALSE)-E102)</f>
        <v>-1920.5</v>
      </c>
      <c r="O102" s="74" t="e">
        <f>IF(VLOOKUP($A102,'[1]2. Child Protection'!$B$8:$BG$226,'[1]2. Child Protection'!Y$1,FALSE)=#REF!,"",VLOOKUP($A102,'[1]2. Child Protection'!$B$8:$BG$226,'[1]2. Child Protection'!Y$1,FALSE))</f>
        <v>#REF!</v>
      </c>
      <c r="P102" s="74" t="e">
        <f>IF(VLOOKUP($A102,'[1]2. Child Protection'!$B$8:$BG$226,'[1]2. Child Protection'!Z$1,FALSE)=F102,"",VLOOKUP($A102,'[1]2. Child Protection'!$B$8:$BG$226,'[1]2. Child Protection'!Z$1,FALSE)-F102)</f>
        <v>#VALUE!</v>
      </c>
      <c r="Q102" s="74" t="str">
        <f>IF(VLOOKUP($A102,'[1]2. Child Protection'!$B$8:$BG$226,'[1]2. Child Protection'!AA$1,FALSE)=G102,"",VLOOKUP($A102,'[1]2. Child Protection'!$B$8:$BG$226,'[1]2. Child Protection'!AA$1,FALSE))</f>
        <v/>
      </c>
      <c r="R102" s="61" t="str">
        <f>IF(VLOOKUP($A102,'[1]2. Child Protection'!$B$8:$BG$226,'[1]2. Child Protection'!AB$1,FALSE)=H102,"",VLOOKUP($A102,'[1]2. Child Protection'!$B$8:$BG$226,'[1]2. Child Protection'!AB$1,FALSE))</f>
        <v>MICS 2018</v>
      </c>
      <c r="S102" s="61" t="s">
        <v>456</v>
      </c>
      <c r="T102" s="103">
        <v>65.427424172006795</v>
      </c>
      <c r="U102" s="61">
        <v>2013</v>
      </c>
      <c r="V102" s="61" t="s">
        <v>545</v>
      </c>
      <c r="X102" s="61" t="s">
        <v>631</v>
      </c>
      <c r="Y102" s="61" t="b">
        <f t="shared" si="13"/>
        <v>1</v>
      </c>
      <c r="Z102" s="103">
        <f t="shared" si="14"/>
        <v>65.427424172006795</v>
      </c>
      <c r="AA102" s="74">
        <f t="shared" si="15"/>
        <v>2013</v>
      </c>
      <c r="AB102" s="74" t="str">
        <f t="shared" si="16"/>
        <v>Y0T17</v>
      </c>
      <c r="AC102" s="74">
        <f t="shared" si="17"/>
        <v>0</v>
      </c>
      <c r="AD102" s="74" t="str">
        <f t="shared" si="18"/>
        <v>National Alternative Care Assessment (conducted by Ministry of Women &amp; Social Action, Attorney General's Office, Supreme Court &amp; UNICEF)</v>
      </c>
      <c r="AE102" s="61" t="b">
        <f t="shared" si="19"/>
        <v>1</v>
      </c>
      <c r="AF102" s="61" t="b">
        <f t="shared" si="20"/>
        <v>1</v>
      </c>
      <c r="AG102" s="61" t="b">
        <f t="shared" si="21"/>
        <v>1</v>
      </c>
      <c r="AH102" s="61" t="b">
        <f t="shared" si="22"/>
        <v>1</v>
      </c>
      <c r="AI102" s="61" t="s">
        <v>475</v>
      </c>
      <c r="AJ102" s="61">
        <v>84.8</v>
      </c>
      <c r="AK102" s="103">
        <f t="shared" si="23"/>
        <v>84.780158884297748</v>
      </c>
      <c r="AL102" s="103">
        <f t="shared" si="24"/>
        <v>-1.9841115702249112E-2</v>
      </c>
    </row>
    <row r="103" spans="1:38" x14ac:dyDescent="0.25">
      <c r="A103" s="61" t="s">
        <v>68</v>
      </c>
      <c r="B103" s="61" t="s">
        <v>367</v>
      </c>
      <c r="C103" s="74">
        <v>159.73271370337577</v>
      </c>
      <c r="D103" s="61" t="s">
        <v>12</v>
      </c>
      <c r="E103" s="69">
        <v>2019</v>
      </c>
      <c r="F103" s="71" t="s">
        <v>545</v>
      </c>
      <c r="G103" s="72"/>
      <c r="H103" s="73" t="s">
        <v>574</v>
      </c>
      <c r="J103" s="61">
        <f>IF(VLOOKUP($A103,'[1]2. Child Protection'!$B$8:$BG$226,'[1]2. Child Protection'!T$1,FALSE)=C103,"",VLOOKUP($A103,'[1]2. Child Protection'!$B$8:$BG$226,'[1]2. Child Protection'!T$1,FALSE)-C103)</f>
        <v>-96.132713703375771</v>
      </c>
      <c r="K103" s="61" t="str">
        <f>IF(VLOOKUP($A103,'[1]2. Child Protection'!$B$8:$BG$226,'[1]2. Child Protection'!U$1,FALSE)=D103,"",VLOOKUP($A103,'[1]2. Child Protection'!$B$8:$BG$226,'[1]2. Child Protection'!U$1,FALSE))</f>
        <v/>
      </c>
      <c r="L103" s="74" t="e">
        <f>IF(VLOOKUP($A103,'[1]2. Child Protection'!$B$8:$BG$226,'[1]2. Child Protection'!V$1,FALSE)=#REF!,"",VLOOKUP($A103,'[1]2. Child Protection'!$B$8:$BG$226,'[1]2. Child Protection'!V$1,FALSE)-#REF!)</f>
        <v>#REF!</v>
      </c>
      <c r="M103" s="74" t="e">
        <f>IF(VLOOKUP($A103,'[1]2. Child Protection'!$B$8:$BG$226,'[1]2. Child Protection'!W$1,FALSE)=#REF!,"",VLOOKUP($A103,'[1]2. Child Protection'!$B$8:$BG$226,'[1]2. Child Protection'!W$1,FALSE))</f>
        <v>#REF!</v>
      </c>
      <c r="N103" s="74">
        <f>IF(VLOOKUP($A103,'[1]2. Child Protection'!$B$8:$BG$226,'[1]2. Child Protection'!X$1,FALSE)=E103,"",VLOOKUP($A103,'[1]2. Child Protection'!$B$8:$BG$226,'[1]2. Child Protection'!X$1,FALSE)-E103)</f>
        <v>-1945.3</v>
      </c>
      <c r="O103" s="74" t="e">
        <f>IF(VLOOKUP($A103,'[1]2. Child Protection'!$B$8:$BG$226,'[1]2. Child Protection'!Y$1,FALSE)=#REF!,"",VLOOKUP($A103,'[1]2. Child Protection'!$B$8:$BG$226,'[1]2. Child Protection'!Y$1,FALSE))</f>
        <v>#REF!</v>
      </c>
      <c r="P103" s="74" t="e">
        <f>IF(VLOOKUP($A103,'[1]2. Child Protection'!$B$8:$BG$226,'[1]2. Child Protection'!Z$1,FALSE)=F103,"",VLOOKUP($A103,'[1]2. Child Protection'!$B$8:$BG$226,'[1]2. Child Protection'!Z$1,FALSE)-F103)</f>
        <v>#VALUE!</v>
      </c>
      <c r="Q103" s="74" t="str">
        <f>IF(VLOOKUP($A103,'[1]2. Child Protection'!$B$8:$BG$226,'[1]2. Child Protection'!AA$1,FALSE)=G103,"",VLOOKUP($A103,'[1]2. Child Protection'!$B$8:$BG$226,'[1]2. Child Protection'!AA$1,FALSE))</f>
        <v/>
      </c>
      <c r="R103" s="61" t="str">
        <f>IF(VLOOKUP($A103,'[1]2. Child Protection'!$B$8:$BG$226,'[1]2. Child Protection'!AB$1,FALSE)=H103,"",VLOOKUP($A103,'[1]2. Child Protection'!$B$8:$BG$226,'[1]2. Child Protection'!AB$1,FALSE))</f>
        <v>DHS 2014</v>
      </c>
      <c r="S103" s="61" t="s">
        <v>457</v>
      </c>
      <c r="T103" s="103">
        <v>2.2162562573779168</v>
      </c>
      <c r="U103" s="61">
        <v>2020</v>
      </c>
      <c r="V103" s="61" t="s">
        <v>632</v>
      </c>
      <c r="W103" s="61" t="s">
        <v>633</v>
      </c>
      <c r="X103" s="61" t="s">
        <v>634</v>
      </c>
      <c r="Y103" s="61" t="b">
        <f t="shared" si="13"/>
        <v>1</v>
      </c>
      <c r="Z103" s="103">
        <f t="shared" si="14"/>
        <v>2.2162562573779168</v>
      </c>
      <c r="AA103" s="74">
        <f t="shared" si="15"/>
        <v>2020</v>
      </c>
      <c r="AB103" s="74" t="str">
        <f t="shared" si="16"/>
        <v>Y7T17</v>
      </c>
      <c r="AC103" s="74" t="str">
        <f t="shared" si="17"/>
        <v>Age is 7-17 years</v>
      </c>
      <c r="AD103" s="74" t="str">
        <f t="shared" si="18"/>
        <v>Department of Social Welfare</v>
      </c>
      <c r="AE103" s="61" t="b">
        <f t="shared" si="19"/>
        <v>1</v>
      </c>
      <c r="AF103" s="61" t="b">
        <f t="shared" si="20"/>
        <v>1</v>
      </c>
      <c r="AG103" s="61" t="b">
        <f t="shared" si="21"/>
        <v>1</v>
      </c>
      <c r="AH103" s="61" t="b">
        <f t="shared" si="22"/>
        <v>1</v>
      </c>
      <c r="AI103" s="61" t="s">
        <v>476</v>
      </c>
      <c r="AJ103" s="61">
        <v>10.5</v>
      </c>
      <c r="AK103" s="103">
        <f t="shared" si="23"/>
        <v>10.500142085458071</v>
      </c>
      <c r="AL103" s="103">
        <f t="shared" si="24"/>
        <v>1.4208545807115058E-4</v>
      </c>
    </row>
    <row r="104" spans="1:38" x14ac:dyDescent="0.25">
      <c r="A104" s="61" t="s">
        <v>153</v>
      </c>
      <c r="B104" s="61" t="s">
        <v>427</v>
      </c>
      <c r="C104" s="74" t="s">
        <v>12</v>
      </c>
      <c r="D104" s="61" t="s">
        <v>12</v>
      </c>
      <c r="E104" s="69" t="s">
        <v>12</v>
      </c>
      <c r="F104" s="71" t="s">
        <v>12</v>
      </c>
      <c r="G104" s="72" t="s">
        <v>12</v>
      </c>
      <c r="H104" s="73" t="s">
        <v>12</v>
      </c>
      <c r="J104" s="61" t="e">
        <f>IF(VLOOKUP($A104,'[1]2. Child Protection'!$B$8:$BG$226,'[1]2. Child Protection'!T$1,FALSE)=C104,"",VLOOKUP($A104,'[1]2. Child Protection'!$B$8:$BG$226,'[1]2. Child Protection'!T$1,FALSE)-C104)</f>
        <v>#VALUE!</v>
      </c>
      <c r="K104" s="61" t="str">
        <f>IF(VLOOKUP($A104,'[1]2. Child Protection'!$B$8:$BG$226,'[1]2. Child Protection'!U$1,FALSE)=D104,"",VLOOKUP($A104,'[1]2. Child Protection'!$B$8:$BG$226,'[1]2. Child Protection'!U$1,FALSE))</f>
        <v/>
      </c>
      <c r="L104" s="74" t="e">
        <f>IF(VLOOKUP($A104,'[1]2. Child Protection'!$B$8:$BG$226,'[1]2. Child Protection'!V$1,FALSE)=#REF!,"",VLOOKUP($A104,'[1]2. Child Protection'!$B$8:$BG$226,'[1]2. Child Protection'!V$1,FALSE)-#REF!)</f>
        <v>#REF!</v>
      </c>
      <c r="M104" s="74" t="e">
        <f>IF(VLOOKUP($A104,'[1]2. Child Protection'!$B$8:$BG$226,'[1]2. Child Protection'!W$1,FALSE)=#REF!,"",VLOOKUP($A104,'[1]2. Child Protection'!$B$8:$BG$226,'[1]2. Child Protection'!W$1,FALSE))</f>
        <v>#REF!</v>
      </c>
      <c r="N104" s="74" t="e">
        <f>IF(VLOOKUP($A104,'[1]2. Child Protection'!$B$8:$BG$226,'[1]2. Child Protection'!X$1,FALSE)=E104,"",VLOOKUP($A104,'[1]2. Child Protection'!$B$8:$BG$226,'[1]2. Child Protection'!X$1,FALSE)-E104)</f>
        <v>#VALUE!</v>
      </c>
      <c r="O104" s="74" t="e">
        <f>IF(VLOOKUP($A104,'[1]2. Child Protection'!$B$8:$BG$226,'[1]2. Child Protection'!Y$1,FALSE)=#REF!,"",VLOOKUP($A104,'[1]2. Child Protection'!$B$8:$BG$226,'[1]2. Child Protection'!Y$1,FALSE))</f>
        <v>#REF!</v>
      </c>
      <c r="P104" s="74" t="e">
        <f>IF(VLOOKUP($A104,'[1]2. Child Protection'!$B$8:$BG$226,'[1]2. Child Protection'!Z$1,FALSE)=F104,"",VLOOKUP($A104,'[1]2. Child Protection'!$B$8:$BG$226,'[1]2. Child Protection'!Z$1,FALSE)-F104)</f>
        <v>#VALUE!</v>
      </c>
      <c r="Q104" s="74" t="str">
        <f>IF(VLOOKUP($A104,'[1]2. Child Protection'!$B$8:$BG$226,'[1]2. Child Protection'!AA$1,FALSE)=G104,"",VLOOKUP($A104,'[1]2. Child Protection'!$B$8:$BG$226,'[1]2. Child Protection'!AA$1,FALSE))</f>
        <v/>
      </c>
      <c r="R104" s="61" t="str">
        <f>IF(VLOOKUP($A104,'[1]2. Child Protection'!$B$8:$BG$226,'[1]2. Child Protection'!AB$1,FALSE)=H104,"",VLOOKUP($A104,'[1]2. Child Protection'!$B$8:$BG$226,'[1]2. Child Protection'!AB$1,FALSE))</f>
        <v>MICS 2018-19</v>
      </c>
      <c r="S104" s="61" t="s">
        <v>458</v>
      </c>
      <c r="T104" s="103">
        <v>90.241546881147897</v>
      </c>
      <c r="U104" s="61">
        <v>2013</v>
      </c>
      <c r="V104" s="61" t="s">
        <v>545</v>
      </c>
      <c r="X104" s="61" t="s">
        <v>635</v>
      </c>
      <c r="Y104" s="61" t="b">
        <f t="shared" si="13"/>
        <v>1</v>
      </c>
      <c r="Z104" s="103">
        <f t="shared" si="14"/>
        <v>90.241546881147897</v>
      </c>
      <c r="AA104" s="74">
        <f t="shared" si="15"/>
        <v>2013</v>
      </c>
      <c r="AB104" s="74" t="str">
        <f t="shared" si="16"/>
        <v>Y0T17</v>
      </c>
      <c r="AC104" s="74">
        <f t="shared" si="17"/>
        <v>0</v>
      </c>
      <c r="AD104" s="74" t="str">
        <f t="shared" si="18"/>
        <v>Directorate of Child Welfare Services (Ministry of Gender Equality and Social Welfare)</v>
      </c>
      <c r="AE104" s="61" t="b">
        <f t="shared" si="19"/>
        <v>1</v>
      </c>
      <c r="AF104" s="61" t="b">
        <f t="shared" si="20"/>
        <v>1</v>
      </c>
      <c r="AG104" s="61" t="b">
        <f t="shared" si="21"/>
        <v>1</v>
      </c>
      <c r="AH104" s="61" t="b">
        <f t="shared" si="22"/>
        <v>1</v>
      </c>
      <c r="AI104" s="61" t="s">
        <v>480</v>
      </c>
      <c r="AJ104" s="61">
        <v>324.7</v>
      </c>
      <c r="AK104" s="103">
        <f t="shared" si="23"/>
        <v>324.74183275126728</v>
      </c>
      <c r="AL104" s="103">
        <f t="shared" si="24"/>
        <v>4.1832751267293133E-2</v>
      </c>
    </row>
    <row r="105" spans="1:38" x14ac:dyDescent="0.25">
      <c r="A105" s="61" t="s">
        <v>263</v>
      </c>
      <c r="B105" s="61" t="s">
        <v>483</v>
      </c>
      <c r="C105" s="96">
        <v>39.431702307732465</v>
      </c>
      <c r="D105" s="61" t="s">
        <v>12</v>
      </c>
      <c r="E105" s="69">
        <v>2021</v>
      </c>
      <c r="F105" s="71" t="s">
        <v>545</v>
      </c>
      <c r="G105" s="72"/>
      <c r="H105" s="73" t="s">
        <v>649</v>
      </c>
      <c r="J105" s="61" t="e">
        <f>IF(VLOOKUP($A105,'[1]2. Child Protection'!$B$8:$BG$226,'[1]2. Child Protection'!T$1,FALSE)=C105,"",VLOOKUP($A105,'[1]2. Child Protection'!$B$8:$BG$226,'[1]2. Child Protection'!T$1,FALSE)-C105)</f>
        <v>#VALUE!</v>
      </c>
      <c r="K105" s="61" t="str">
        <f>IF(VLOOKUP($A105,'[1]2. Child Protection'!$B$8:$BG$226,'[1]2. Child Protection'!U$1,FALSE)=D105,"",VLOOKUP($A105,'[1]2. Child Protection'!$B$8:$BG$226,'[1]2. Child Protection'!U$1,FALSE))</f>
        <v/>
      </c>
      <c r="L105" s="74" t="e">
        <f>IF(VLOOKUP($A105,'[1]2. Child Protection'!$B$8:$BG$226,'[1]2. Child Protection'!V$1,FALSE)=#REF!,"",VLOOKUP($A105,'[1]2. Child Protection'!$B$8:$BG$226,'[1]2. Child Protection'!V$1,FALSE)-#REF!)</f>
        <v>#REF!</v>
      </c>
      <c r="M105" s="74" t="e">
        <f>IF(VLOOKUP($A105,'[1]2. Child Protection'!$B$8:$BG$226,'[1]2. Child Protection'!W$1,FALSE)=#REF!,"",VLOOKUP($A105,'[1]2. Child Protection'!$B$8:$BG$226,'[1]2. Child Protection'!W$1,FALSE))</f>
        <v>#REF!</v>
      </c>
      <c r="N105" s="74" t="e">
        <f>IF(VLOOKUP($A105,'[1]2. Child Protection'!$B$8:$BG$226,'[1]2. Child Protection'!X$1,FALSE)=E105,"",VLOOKUP($A105,'[1]2. Child Protection'!$B$8:$BG$226,'[1]2. Child Protection'!X$1,FALSE)-E105)</f>
        <v>#VALUE!</v>
      </c>
      <c r="O105" s="74" t="e">
        <f>IF(VLOOKUP($A105,'[1]2. Child Protection'!$B$8:$BG$226,'[1]2. Child Protection'!Y$1,FALSE)=#REF!,"",VLOOKUP($A105,'[1]2. Child Protection'!$B$8:$BG$226,'[1]2. Child Protection'!Y$1,FALSE))</f>
        <v>#REF!</v>
      </c>
      <c r="P105" s="74" t="e">
        <f>IF(VLOOKUP($A105,'[1]2. Child Protection'!$B$8:$BG$226,'[1]2. Child Protection'!Z$1,FALSE)=F105,"",VLOOKUP($A105,'[1]2. Child Protection'!$B$8:$BG$226,'[1]2. Child Protection'!Z$1,FALSE)-F105)</f>
        <v>#VALUE!</v>
      </c>
      <c r="Q105" s="74" t="str">
        <f>IF(VLOOKUP($A105,'[1]2. Child Protection'!$B$8:$BG$226,'[1]2. Child Protection'!AA$1,FALSE)=G105,"",VLOOKUP($A105,'[1]2. Child Protection'!$B$8:$BG$226,'[1]2. Child Protection'!AA$1,FALSE))</f>
        <v/>
      </c>
      <c r="R105" s="61">
        <f>IF(VLOOKUP($A105,'[1]2. Child Protection'!$B$8:$BG$226,'[1]2. Child Protection'!AB$1,FALSE)=H105,"",VLOOKUP($A105,'[1]2. Child Protection'!$B$8:$BG$226,'[1]2. Child Protection'!AB$1,FALSE))</f>
        <v>0</v>
      </c>
      <c r="S105" s="61" t="s">
        <v>461</v>
      </c>
      <c r="T105" s="103">
        <v>111.82760959911461</v>
      </c>
      <c r="U105" s="61">
        <v>2021</v>
      </c>
      <c r="V105" s="61" t="s">
        <v>545</v>
      </c>
      <c r="X105" s="61" t="s">
        <v>636</v>
      </c>
      <c r="Y105" s="61" t="b">
        <f t="shared" si="13"/>
        <v>1</v>
      </c>
      <c r="Z105" s="103">
        <f t="shared" si="14"/>
        <v>111.82760959911461</v>
      </c>
      <c r="AA105" s="74">
        <f t="shared" si="15"/>
        <v>2021</v>
      </c>
      <c r="AB105" s="74" t="str">
        <f t="shared" si="16"/>
        <v>Y0T17</v>
      </c>
      <c r="AC105" s="74">
        <f t="shared" si="17"/>
        <v>0</v>
      </c>
      <c r="AD105" s="74" t="str">
        <f t="shared" si="18"/>
        <v>National Child Rights Council (2021), State of Children in Nepal 2021;</v>
      </c>
      <c r="AE105" s="61" t="b">
        <f t="shared" si="19"/>
        <v>1</v>
      </c>
      <c r="AF105" s="61" t="b">
        <f t="shared" si="20"/>
        <v>1</v>
      </c>
      <c r="AG105" s="61" t="b">
        <f t="shared" si="21"/>
        <v>1</v>
      </c>
      <c r="AH105" s="61" t="b">
        <f t="shared" si="22"/>
        <v>1</v>
      </c>
      <c r="AI105" s="61" t="s">
        <v>481</v>
      </c>
      <c r="AJ105" s="61">
        <v>1409.8</v>
      </c>
      <c r="AK105" s="103">
        <f t="shared" si="23"/>
        <v>1409.7790160922677</v>
      </c>
      <c r="AL105" s="103">
        <f t="shared" si="24"/>
        <v>-2.0983907732215812E-2</v>
      </c>
    </row>
    <row r="106" spans="1:38" x14ac:dyDescent="0.25">
      <c r="A106" s="61" t="s">
        <v>254</v>
      </c>
      <c r="B106" s="61" t="s">
        <v>429</v>
      </c>
      <c r="C106" s="96" t="s">
        <v>12</v>
      </c>
      <c r="D106" s="61" t="s">
        <v>12</v>
      </c>
      <c r="E106" s="69" t="s">
        <v>12</v>
      </c>
      <c r="F106" s="71" t="s">
        <v>12</v>
      </c>
      <c r="G106" s="72" t="s">
        <v>12</v>
      </c>
      <c r="H106" s="73" t="s">
        <v>12</v>
      </c>
      <c r="J106" s="61" t="e">
        <f>IF(VLOOKUP($A106,'[1]2. Child Protection'!$B$8:$BG$226,'[1]2. Child Protection'!T$1,FALSE)=C106,"",VLOOKUP($A106,'[1]2. Child Protection'!$B$8:$BG$226,'[1]2. Child Protection'!T$1,FALSE)-C106)</f>
        <v>#VALUE!</v>
      </c>
      <c r="K106" s="61" t="str">
        <f>IF(VLOOKUP($A106,'[1]2. Child Protection'!$B$8:$BG$226,'[1]2. Child Protection'!U$1,FALSE)=D106,"",VLOOKUP($A106,'[1]2. Child Protection'!$B$8:$BG$226,'[1]2. Child Protection'!U$1,FALSE))</f>
        <v/>
      </c>
      <c r="L106" s="74" t="e">
        <f>IF(VLOOKUP($A106,'[1]2. Child Protection'!$B$8:$BG$226,'[1]2. Child Protection'!V$1,FALSE)=#REF!,"",VLOOKUP($A106,'[1]2. Child Protection'!$B$8:$BG$226,'[1]2. Child Protection'!V$1,FALSE)-#REF!)</f>
        <v>#REF!</v>
      </c>
      <c r="M106" s="74" t="e">
        <f>IF(VLOOKUP($A106,'[1]2. Child Protection'!$B$8:$BG$226,'[1]2. Child Protection'!W$1,FALSE)=#REF!,"",VLOOKUP($A106,'[1]2. Child Protection'!$B$8:$BG$226,'[1]2. Child Protection'!W$1,FALSE))</f>
        <v>#REF!</v>
      </c>
      <c r="N106" s="74" t="e">
        <f>IF(VLOOKUP($A106,'[1]2. Child Protection'!$B$8:$BG$226,'[1]2. Child Protection'!X$1,FALSE)=E106,"",VLOOKUP($A106,'[1]2. Child Protection'!$B$8:$BG$226,'[1]2. Child Protection'!X$1,FALSE)-E106)</f>
        <v>#VALUE!</v>
      </c>
      <c r="O106" s="74" t="e">
        <f>IF(VLOOKUP($A106,'[1]2. Child Protection'!$B$8:$BG$226,'[1]2. Child Protection'!Y$1,FALSE)=#REF!,"",VLOOKUP($A106,'[1]2. Child Protection'!$B$8:$BG$226,'[1]2. Child Protection'!Y$1,FALSE))</f>
        <v>#REF!</v>
      </c>
      <c r="P106" s="74" t="e">
        <f>IF(VLOOKUP($A106,'[1]2. Child Protection'!$B$8:$BG$226,'[1]2. Child Protection'!Z$1,FALSE)=F106,"",VLOOKUP($A106,'[1]2. Child Protection'!$B$8:$BG$226,'[1]2. Child Protection'!Z$1,FALSE)-F106)</f>
        <v>#VALUE!</v>
      </c>
      <c r="Q106" s="74" t="str">
        <f>IF(VLOOKUP($A106,'[1]2. Child Protection'!$B$8:$BG$226,'[1]2. Child Protection'!AA$1,FALSE)=G106,"",VLOOKUP($A106,'[1]2. Child Protection'!$B$8:$BG$226,'[1]2. Child Protection'!AA$1,FALSE))</f>
        <v/>
      </c>
      <c r="R106" s="61" t="str">
        <f>IF(VLOOKUP($A106,'[1]2. Child Protection'!$B$8:$BG$226,'[1]2. Child Protection'!AB$1,FALSE)=H106,"",VLOOKUP($A106,'[1]2. Child Protection'!$B$8:$BG$226,'[1]2. Child Protection'!AB$1,FALSE))</f>
        <v/>
      </c>
      <c r="S106" s="61" t="s">
        <v>462</v>
      </c>
      <c r="T106" s="103">
        <v>274.04753180551137</v>
      </c>
      <c r="U106" s="61">
        <v>2007</v>
      </c>
      <c r="V106" s="61" t="s">
        <v>545</v>
      </c>
      <c r="X106" s="61" t="s">
        <v>703</v>
      </c>
      <c r="Y106" s="61" t="b">
        <f t="shared" si="13"/>
        <v>0</v>
      </c>
      <c r="Z106" s="103">
        <f t="shared" si="14"/>
        <v>0</v>
      </c>
      <c r="AA106" s="74">
        <f t="shared" si="15"/>
        <v>0</v>
      </c>
      <c r="AB106" s="74">
        <f t="shared" si="16"/>
        <v>0</v>
      </c>
      <c r="AC106" s="74">
        <f t="shared" si="17"/>
        <v>0</v>
      </c>
      <c r="AD106" s="74">
        <f t="shared" si="18"/>
        <v>0</v>
      </c>
      <c r="AE106" s="61" t="b">
        <f t="shared" si="19"/>
        <v>0</v>
      </c>
      <c r="AF106" s="61" t="b">
        <f t="shared" si="20"/>
        <v>0</v>
      </c>
      <c r="AG106" s="61" t="b">
        <f t="shared" si="21"/>
        <v>1</v>
      </c>
      <c r="AH106" s="61" t="b">
        <f t="shared" si="22"/>
        <v>0</v>
      </c>
      <c r="AI106" s="61" t="s">
        <v>482</v>
      </c>
      <c r="AJ106" s="61">
        <v>47.2</v>
      </c>
      <c r="AK106" s="103">
        <f t="shared" si="23"/>
        <v>47.181842632576114</v>
      </c>
      <c r="AL106" s="103">
        <f t="shared" si="24"/>
        <v>-1.815736742388907E-2</v>
      </c>
    </row>
    <row r="107" spans="1:38" x14ac:dyDescent="0.25">
      <c r="A107" s="61" t="s">
        <v>170</v>
      </c>
      <c r="B107" s="61" t="s">
        <v>430</v>
      </c>
      <c r="C107" s="96">
        <v>27.101545406844927</v>
      </c>
      <c r="D107" s="61" t="s">
        <v>12</v>
      </c>
      <c r="E107" s="69">
        <v>2010</v>
      </c>
      <c r="F107" s="71" t="s">
        <v>545</v>
      </c>
      <c r="G107" s="72"/>
      <c r="H107" s="73" t="s">
        <v>616</v>
      </c>
      <c r="J107" s="61" t="e">
        <f>IF(VLOOKUP($A107,'[1]2. Child Protection'!$B$8:$BG$226,'[1]2. Child Protection'!T$1,FALSE)=C107,"",VLOOKUP($A107,'[1]2. Child Protection'!$B$8:$BG$226,'[1]2. Child Protection'!T$1,FALSE)-C107)</f>
        <v>#VALUE!</v>
      </c>
      <c r="K107" s="61" t="str">
        <f>IF(VLOOKUP($A107,'[1]2. Child Protection'!$B$8:$BG$226,'[1]2. Child Protection'!U$1,FALSE)=D107,"",VLOOKUP($A107,'[1]2. Child Protection'!$B$8:$BG$226,'[1]2. Child Protection'!U$1,FALSE))</f>
        <v/>
      </c>
      <c r="L107" s="74" t="e">
        <f>IF(VLOOKUP($A107,'[1]2. Child Protection'!$B$8:$BG$226,'[1]2. Child Protection'!V$1,FALSE)=#REF!,"",VLOOKUP($A107,'[1]2. Child Protection'!$B$8:$BG$226,'[1]2. Child Protection'!V$1,FALSE)-#REF!)</f>
        <v>#REF!</v>
      </c>
      <c r="M107" s="74" t="e">
        <f>IF(VLOOKUP($A107,'[1]2. Child Protection'!$B$8:$BG$226,'[1]2. Child Protection'!W$1,FALSE)=#REF!,"",VLOOKUP($A107,'[1]2. Child Protection'!$B$8:$BG$226,'[1]2. Child Protection'!W$1,FALSE))</f>
        <v>#REF!</v>
      </c>
      <c r="N107" s="74" t="e">
        <f>IF(VLOOKUP($A107,'[1]2. Child Protection'!$B$8:$BG$226,'[1]2. Child Protection'!X$1,FALSE)=E107,"",VLOOKUP($A107,'[1]2. Child Protection'!$B$8:$BG$226,'[1]2. Child Protection'!X$1,FALSE)-E107)</f>
        <v>#VALUE!</v>
      </c>
      <c r="O107" s="74" t="e">
        <f>IF(VLOOKUP($A107,'[1]2. Child Protection'!$B$8:$BG$226,'[1]2. Child Protection'!Y$1,FALSE)=#REF!,"",VLOOKUP($A107,'[1]2. Child Protection'!$B$8:$BG$226,'[1]2. Child Protection'!Y$1,FALSE))</f>
        <v>#REF!</v>
      </c>
      <c r="P107" s="74" t="e">
        <f>IF(VLOOKUP($A107,'[1]2. Child Protection'!$B$8:$BG$226,'[1]2. Child Protection'!Z$1,FALSE)=F107,"",VLOOKUP($A107,'[1]2. Child Protection'!$B$8:$BG$226,'[1]2. Child Protection'!Z$1,FALSE)-F107)</f>
        <v>#VALUE!</v>
      </c>
      <c r="Q107" s="74" t="str">
        <f>IF(VLOOKUP($A107,'[1]2. Child Protection'!$B$8:$BG$226,'[1]2. Child Protection'!AA$1,FALSE)=G107,"",VLOOKUP($A107,'[1]2. Child Protection'!$B$8:$BG$226,'[1]2. Child Protection'!AA$1,FALSE))</f>
        <v/>
      </c>
      <c r="R107" s="61">
        <f>IF(VLOOKUP($A107,'[1]2. Child Protection'!$B$8:$BG$226,'[1]2. Child Protection'!AB$1,FALSE)=H107,"",VLOOKUP($A107,'[1]2. Child Protection'!$B$8:$BG$226,'[1]2. Child Protection'!AB$1,FALSE))</f>
        <v>0</v>
      </c>
      <c r="S107" s="61" t="s">
        <v>463</v>
      </c>
      <c r="T107" s="103">
        <v>91.988365311555413</v>
      </c>
      <c r="U107" s="61">
        <v>2010</v>
      </c>
      <c r="V107" s="61" t="s">
        <v>545</v>
      </c>
      <c r="X107" s="61" t="s">
        <v>637</v>
      </c>
      <c r="Y107" s="61" t="b">
        <f t="shared" ref="Y107:Y138" si="25">Z107=T107</f>
        <v>1</v>
      </c>
      <c r="Z107" s="103">
        <f t="shared" si="14"/>
        <v>91.988365311555413</v>
      </c>
      <c r="AA107" s="74">
        <f t="shared" si="15"/>
        <v>2010</v>
      </c>
      <c r="AB107" s="74" t="str">
        <f t="shared" si="16"/>
        <v>Y0T17</v>
      </c>
      <c r="AC107" s="74">
        <f t="shared" si="17"/>
        <v>0</v>
      </c>
      <c r="AD107" s="74" t="str">
        <f t="shared" si="18"/>
        <v>Ministry of Child, Youth and Family</v>
      </c>
      <c r="AE107" s="61" t="b">
        <f t="shared" si="19"/>
        <v>1</v>
      </c>
      <c r="AF107" s="61" t="b">
        <f t="shared" si="20"/>
        <v>1</v>
      </c>
      <c r="AG107" s="61" t="b">
        <f t="shared" si="21"/>
        <v>1</v>
      </c>
      <c r="AH107" s="61" t="b">
        <f t="shared" si="22"/>
        <v>1</v>
      </c>
      <c r="AI107" s="61" t="s">
        <v>483</v>
      </c>
      <c r="AJ107" s="61">
        <v>39.4</v>
      </c>
      <c r="AK107" s="103">
        <f t="shared" si="23"/>
        <v>39.431702307732465</v>
      </c>
      <c r="AL107" s="103">
        <f t="shared" si="24"/>
        <v>3.1702307732466295E-2</v>
      </c>
    </row>
    <row r="108" spans="1:38" x14ac:dyDescent="0.25">
      <c r="A108" s="61" t="s">
        <v>156</v>
      </c>
      <c r="B108" s="61" t="s">
        <v>432</v>
      </c>
      <c r="C108" s="74" t="s">
        <v>12</v>
      </c>
      <c r="D108" s="61" t="s">
        <v>12</v>
      </c>
      <c r="E108" s="69" t="s">
        <v>12</v>
      </c>
      <c r="F108" s="71" t="s">
        <v>12</v>
      </c>
      <c r="G108" s="72" t="s">
        <v>12</v>
      </c>
      <c r="H108" s="73" t="s">
        <v>12</v>
      </c>
      <c r="J108" s="61" t="e">
        <f>IF(VLOOKUP($A108,'[1]2. Child Protection'!$B$8:$BG$226,'[1]2. Child Protection'!T$1,FALSE)=C108,"",VLOOKUP($A108,'[1]2. Child Protection'!$B$8:$BG$226,'[1]2. Child Protection'!T$1,FALSE)-C108)</f>
        <v>#VALUE!</v>
      </c>
      <c r="K108" s="61" t="str">
        <f>IF(VLOOKUP($A108,'[1]2. Child Protection'!$B$8:$BG$226,'[1]2. Child Protection'!U$1,FALSE)=D108,"",VLOOKUP($A108,'[1]2. Child Protection'!$B$8:$BG$226,'[1]2. Child Protection'!U$1,FALSE))</f>
        <v>y</v>
      </c>
      <c r="L108" s="74" t="e">
        <f>IF(VLOOKUP($A108,'[1]2. Child Protection'!$B$8:$BG$226,'[1]2. Child Protection'!V$1,FALSE)=#REF!,"",VLOOKUP($A108,'[1]2. Child Protection'!$B$8:$BG$226,'[1]2. Child Protection'!V$1,FALSE)-#REF!)</f>
        <v>#REF!</v>
      </c>
      <c r="M108" s="74" t="e">
        <f>IF(VLOOKUP($A108,'[1]2. Child Protection'!$B$8:$BG$226,'[1]2. Child Protection'!W$1,FALSE)=#REF!,"",VLOOKUP($A108,'[1]2. Child Protection'!$B$8:$BG$226,'[1]2. Child Protection'!W$1,FALSE))</f>
        <v>#REF!</v>
      </c>
      <c r="N108" s="74" t="e">
        <f>IF(VLOOKUP($A108,'[1]2. Child Protection'!$B$8:$BG$226,'[1]2. Child Protection'!X$1,FALSE)=E108,"",VLOOKUP($A108,'[1]2. Child Protection'!$B$8:$BG$226,'[1]2. Child Protection'!X$1,FALSE)-E108)</f>
        <v>#VALUE!</v>
      </c>
      <c r="O108" s="74" t="e">
        <f>IF(VLOOKUP($A108,'[1]2. Child Protection'!$B$8:$BG$226,'[1]2. Child Protection'!Y$1,FALSE)=#REF!,"",VLOOKUP($A108,'[1]2. Child Protection'!$B$8:$BG$226,'[1]2. Child Protection'!Y$1,FALSE))</f>
        <v>#REF!</v>
      </c>
      <c r="P108" s="74" t="e">
        <f>IF(VLOOKUP($A108,'[1]2. Child Protection'!$B$8:$BG$226,'[1]2. Child Protection'!Z$1,FALSE)=F108,"",VLOOKUP($A108,'[1]2. Child Protection'!$B$8:$BG$226,'[1]2. Child Protection'!Z$1,FALSE)-F108)</f>
        <v>#VALUE!</v>
      </c>
      <c r="Q108" s="74" t="str">
        <f>IF(VLOOKUP($A108,'[1]2. Child Protection'!$B$8:$BG$226,'[1]2. Child Protection'!AA$1,FALSE)=G108,"",VLOOKUP($A108,'[1]2. Child Protection'!$B$8:$BG$226,'[1]2. Child Protection'!AA$1,FALSE))</f>
        <v>y</v>
      </c>
      <c r="R108" s="61" t="str">
        <f>IF(VLOOKUP($A108,'[1]2. Child Protection'!$B$8:$BG$226,'[1]2. Child Protection'!AB$1,FALSE)=H108,"",VLOOKUP($A108,'[1]2. Child Protection'!$B$8:$BG$226,'[1]2. Child Protection'!AB$1,FALSE))</f>
        <v>MICS 2017</v>
      </c>
      <c r="S108" s="61" t="s">
        <v>464</v>
      </c>
      <c r="T108" s="103">
        <v>104.82783943371317</v>
      </c>
      <c r="U108" s="61">
        <v>2013</v>
      </c>
      <c r="V108" s="61" t="s">
        <v>545</v>
      </c>
      <c r="X108" s="61" t="s">
        <v>638</v>
      </c>
      <c r="Y108" s="61" t="b">
        <f t="shared" si="25"/>
        <v>1</v>
      </c>
      <c r="Z108" s="103">
        <f t="shared" si="14"/>
        <v>104.82783943371317</v>
      </c>
      <c r="AA108" s="74">
        <f t="shared" si="15"/>
        <v>2013</v>
      </c>
      <c r="AB108" s="74" t="str">
        <f t="shared" si="16"/>
        <v>Y0T17</v>
      </c>
      <c r="AC108" s="74">
        <f t="shared" si="17"/>
        <v>0</v>
      </c>
      <c r="AD108" s="74" t="str">
        <f t="shared" si="18"/>
        <v>Ministry of Family, Adolescents and Children</v>
      </c>
      <c r="AE108" s="61" t="b">
        <f t="shared" si="19"/>
        <v>1</v>
      </c>
      <c r="AF108" s="61" t="b">
        <f t="shared" si="20"/>
        <v>1</v>
      </c>
      <c r="AG108" s="61" t="b">
        <f t="shared" si="21"/>
        <v>1</v>
      </c>
      <c r="AH108" s="61" t="b">
        <f t="shared" si="22"/>
        <v>1</v>
      </c>
      <c r="AI108" s="61" t="s">
        <v>484</v>
      </c>
      <c r="AJ108" s="61">
        <v>77.5</v>
      </c>
      <c r="AK108" s="103">
        <f t="shared" si="23"/>
        <v>77.536829994247285</v>
      </c>
      <c r="AL108" s="103">
        <f t="shared" si="24"/>
        <v>3.6829994247284503E-2</v>
      </c>
    </row>
    <row r="109" spans="1:38" x14ac:dyDescent="0.25">
      <c r="A109" s="61" t="s">
        <v>159</v>
      </c>
      <c r="B109" s="61" t="s">
        <v>434</v>
      </c>
      <c r="C109" s="74"/>
      <c r="E109" s="69"/>
      <c r="F109" s="71"/>
      <c r="G109" s="72"/>
      <c r="H109" s="73"/>
      <c r="J109" s="61">
        <f>IF(VLOOKUP($A109,'[1]2. Child Protection'!$B$8:$BG$226,'[1]2. Child Protection'!T$1,FALSE)=C109,"",VLOOKUP($A109,'[1]2. Child Protection'!$B$8:$BG$226,'[1]2. Child Protection'!T$1,FALSE)-C109)</f>
        <v>97.9</v>
      </c>
      <c r="K109" s="61" t="str">
        <f>IF(VLOOKUP($A109,'[1]2. Child Protection'!$B$8:$BG$226,'[1]2. Child Protection'!U$1,FALSE)=D109,"",VLOOKUP($A109,'[1]2. Child Protection'!$B$8:$BG$226,'[1]2. Child Protection'!U$1,FALSE))</f>
        <v>y</v>
      </c>
      <c r="L109" s="74" t="e">
        <f>IF(VLOOKUP($A109,'[1]2. Child Protection'!$B$8:$BG$226,'[1]2. Child Protection'!V$1,FALSE)=#REF!,"",VLOOKUP($A109,'[1]2. Child Protection'!$B$8:$BG$226,'[1]2. Child Protection'!V$1,FALSE)-#REF!)</f>
        <v>#REF!</v>
      </c>
      <c r="M109" s="74" t="e">
        <f>IF(VLOOKUP($A109,'[1]2. Child Protection'!$B$8:$BG$226,'[1]2. Child Protection'!W$1,FALSE)=#REF!,"",VLOOKUP($A109,'[1]2. Child Protection'!$B$8:$BG$226,'[1]2. Child Protection'!W$1,FALSE))</f>
        <v>#REF!</v>
      </c>
      <c r="N109" s="74">
        <f>IF(VLOOKUP($A109,'[1]2. Child Protection'!$B$8:$BG$226,'[1]2. Child Protection'!X$1,FALSE)=E109,"",VLOOKUP($A109,'[1]2. Child Protection'!$B$8:$BG$226,'[1]2. Child Protection'!X$1,FALSE)-E109)</f>
        <v>99.8</v>
      </c>
      <c r="O109" s="74" t="e">
        <f>IF(VLOOKUP($A109,'[1]2. Child Protection'!$B$8:$BG$226,'[1]2. Child Protection'!Y$1,FALSE)=#REF!,"",VLOOKUP($A109,'[1]2. Child Protection'!$B$8:$BG$226,'[1]2. Child Protection'!Y$1,FALSE))</f>
        <v>#REF!</v>
      </c>
      <c r="P109" s="74">
        <f>IF(VLOOKUP($A109,'[1]2. Child Protection'!$B$8:$BG$226,'[1]2. Child Protection'!Z$1,FALSE)=F109,"",VLOOKUP($A109,'[1]2. Child Protection'!$B$8:$BG$226,'[1]2. Child Protection'!Z$1,FALSE)-F109)</f>
        <v>98</v>
      </c>
      <c r="Q109" s="74" t="str">
        <f>IF(VLOOKUP($A109,'[1]2. Child Protection'!$B$8:$BG$226,'[1]2. Child Protection'!AA$1,FALSE)=G109,"",VLOOKUP($A109,'[1]2. Child Protection'!$B$8:$BG$226,'[1]2. Child Protection'!AA$1,FALSE))</f>
        <v>y</v>
      </c>
      <c r="R109" s="61" t="str">
        <f>IF(VLOOKUP($A109,'[1]2. Child Protection'!$B$8:$BG$226,'[1]2. Child Protection'!AB$1,FALSE)=H109,"",VLOOKUP($A109,'[1]2. Child Protection'!$B$8:$BG$226,'[1]2. Child Protection'!AB$1,FALSE))</f>
        <v>MICS 2015-16</v>
      </c>
      <c r="S109" s="61" t="s">
        <v>465</v>
      </c>
      <c r="T109" s="103">
        <v>17.056146715349652</v>
      </c>
      <c r="U109" s="61">
        <v>2012</v>
      </c>
      <c r="V109" s="61" t="s">
        <v>545</v>
      </c>
      <c r="X109" s="61" t="s">
        <v>639</v>
      </c>
      <c r="Y109" s="61" t="b">
        <f t="shared" si="25"/>
        <v>1</v>
      </c>
      <c r="Z109" s="103">
        <f t="shared" si="14"/>
        <v>17.056146715349652</v>
      </c>
      <c r="AA109" s="74">
        <f t="shared" si="15"/>
        <v>2012</v>
      </c>
      <c r="AB109" s="74" t="str">
        <f t="shared" si="16"/>
        <v>Y0T17</v>
      </c>
      <c r="AC109" s="74">
        <f t="shared" si="17"/>
        <v>0</v>
      </c>
      <c r="AD109" s="74" t="str">
        <f t="shared" si="18"/>
        <v>Direction de la protection de l'enfant</v>
      </c>
      <c r="AE109" s="61" t="b">
        <f t="shared" si="19"/>
        <v>1</v>
      </c>
      <c r="AF109" s="61" t="b">
        <f t="shared" si="20"/>
        <v>1</v>
      </c>
      <c r="AG109" s="61" t="b">
        <f t="shared" si="21"/>
        <v>1</v>
      </c>
      <c r="AH109" s="61" t="b">
        <f t="shared" si="22"/>
        <v>1</v>
      </c>
      <c r="AI109" s="61" t="s">
        <v>485</v>
      </c>
      <c r="AJ109" s="61">
        <v>119.6</v>
      </c>
      <c r="AK109" s="103">
        <f t="shared" si="23"/>
        <v>119.63766877456843</v>
      </c>
      <c r="AL109" s="103">
        <f t="shared" si="24"/>
        <v>3.7668774568430763E-2</v>
      </c>
    </row>
    <row r="110" spans="1:38" x14ac:dyDescent="0.25">
      <c r="A110" s="61" t="s">
        <v>161</v>
      </c>
      <c r="B110" s="61" t="s">
        <v>436</v>
      </c>
      <c r="C110" s="74">
        <v>183.82199264416971</v>
      </c>
      <c r="D110" s="61" t="s">
        <v>12</v>
      </c>
      <c r="E110" s="69">
        <v>2012</v>
      </c>
      <c r="F110" s="71" t="s">
        <v>545</v>
      </c>
      <c r="G110" s="72"/>
      <c r="H110" s="73" t="s">
        <v>618</v>
      </c>
      <c r="J110" s="61">
        <f>IF(VLOOKUP($A110,'[1]2. Child Protection'!$B$8:$BG$226,'[1]2. Child Protection'!T$1,FALSE)=C110,"",VLOOKUP($A110,'[1]2. Child Protection'!$B$8:$BG$226,'[1]2. Child Protection'!T$1,FALSE)-C110)</f>
        <v>-120.12199264416971</v>
      </c>
      <c r="K110" s="61" t="str">
        <f>IF(VLOOKUP($A110,'[1]2. Child Protection'!$B$8:$BG$226,'[1]2. Child Protection'!U$1,FALSE)=D110,"",VLOOKUP($A110,'[1]2. Child Protection'!$B$8:$BG$226,'[1]2. Child Protection'!U$1,FALSE))</f>
        <v/>
      </c>
      <c r="L110" s="74" t="e">
        <f>IF(VLOOKUP($A110,'[1]2. Child Protection'!$B$8:$BG$226,'[1]2. Child Protection'!V$1,FALSE)=#REF!,"",VLOOKUP($A110,'[1]2. Child Protection'!$B$8:$BG$226,'[1]2. Child Protection'!V$1,FALSE)-#REF!)</f>
        <v>#REF!</v>
      </c>
      <c r="M110" s="74" t="e">
        <f>IF(VLOOKUP($A110,'[1]2. Child Protection'!$B$8:$BG$226,'[1]2. Child Protection'!W$1,FALSE)=#REF!,"",VLOOKUP($A110,'[1]2. Child Protection'!$B$8:$BG$226,'[1]2. Child Protection'!W$1,FALSE))</f>
        <v>#REF!</v>
      </c>
      <c r="N110" s="74">
        <f>IF(VLOOKUP($A110,'[1]2. Child Protection'!$B$8:$BG$226,'[1]2. Child Protection'!X$1,FALSE)=E110,"",VLOOKUP($A110,'[1]2. Child Protection'!$B$8:$BG$226,'[1]2. Child Protection'!X$1,FALSE)-E110)</f>
        <v>-1944.9</v>
      </c>
      <c r="O110" s="74" t="e">
        <f>IF(VLOOKUP($A110,'[1]2. Child Protection'!$B$8:$BG$226,'[1]2. Child Protection'!Y$1,FALSE)=#REF!,"",VLOOKUP($A110,'[1]2. Child Protection'!$B$8:$BG$226,'[1]2. Child Protection'!Y$1,FALSE))</f>
        <v>#REF!</v>
      </c>
      <c r="P110" s="74" t="e">
        <f>IF(VLOOKUP($A110,'[1]2. Child Protection'!$B$8:$BG$226,'[1]2. Child Protection'!Z$1,FALSE)=F110,"",VLOOKUP($A110,'[1]2. Child Protection'!$B$8:$BG$226,'[1]2. Child Protection'!Z$1,FALSE)-F110)</f>
        <v>#VALUE!</v>
      </c>
      <c r="Q110" s="74" t="str">
        <f>IF(VLOOKUP($A110,'[1]2. Child Protection'!$B$8:$BG$226,'[1]2. Child Protection'!AA$1,FALSE)=G110,"",VLOOKUP($A110,'[1]2. Child Protection'!$B$8:$BG$226,'[1]2. Child Protection'!AA$1,FALSE))</f>
        <v/>
      </c>
      <c r="R110" s="61" t="str">
        <f>IF(VLOOKUP($A110,'[1]2. Child Protection'!$B$8:$BG$226,'[1]2. Child Protection'!AB$1,FALSE)=H110,"",VLOOKUP($A110,'[1]2. Child Protection'!$B$8:$BG$226,'[1]2. Child Protection'!AB$1,FALSE))</f>
        <v>DHS 2019-20</v>
      </c>
      <c r="S110" s="61" t="s">
        <v>467</v>
      </c>
      <c r="T110" s="103">
        <v>25.514419291816914</v>
      </c>
      <c r="U110" s="61">
        <v>2020</v>
      </c>
      <c r="V110" s="61" t="s">
        <v>545</v>
      </c>
      <c r="X110" s="61" t="s">
        <v>614</v>
      </c>
      <c r="Y110" s="61" t="b">
        <f t="shared" si="25"/>
        <v>1</v>
      </c>
      <c r="Z110" s="103">
        <f t="shared" si="14"/>
        <v>25.514419291816914</v>
      </c>
      <c r="AA110" s="74">
        <f t="shared" si="15"/>
        <v>2020</v>
      </c>
      <c r="AB110" s="74" t="str">
        <f t="shared" si="16"/>
        <v>Y0T17</v>
      </c>
      <c r="AC110" s="74">
        <f t="shared" si="17"/>
        <v>0</v>
      </c>
      <c r="AD110" s="74" t="str">
        <f t="shared" si="18"/>
        <v>TransMonEE</v>
      </c>
      <c r="AE110" s="61" t="b">
        <f t="shared" si="19"/>
        <v>1</v>
      </c>
      <c r="AF110" s="61" t="b">
        <f t="shared" si="20"/>
        <v>1</v>
      </c>
      <c r="AG110" s="61" t="b">
        <f t="shared" si="21"/>
        <v>1</v>
      </c>
      <c r="AH110" s="61" t="b">
        <f t="shared" si="22"/>
        <v>1</v>
      </c>
      <c r="AI110" s="61" t="s">
        <v>490</v>
      </c>
      <c r="AJ110" s="61">
        <v>113.6</v>
      </c>
      <c r="AK110" s="103">
        <f t="shared" si="23"/>
        <v>113.6275711965407</v>
      </c>
      <c r="AL110" s="103">
        <f t="shared" si="24"/>
        <v>2.75711965407055E-2</v>
      </c>
    </row>
    <row r="111" spans="1:38" x14ac:dyDescent="0.25">
      <c r="A111" s="61" t="s">
        <v>179</v>
      </c>
      <c r="B111" s="61" t="s">
        <v>437</v>
      </c>
      <c r="C111" s="96" t="s">
        <v>12</v>
      </c>
      <c r="D111" s="61" t="s">
        <v>12</v>
      </c>
      <c r="E111" s="69" t="s">
        <v>12</v>
      </c>
      <c r="F111" s="71" t="s">
        <v>12</v>
      </c>
      <c r="G111" s="72" t="s">
        <v>12</v>
      </c>
      <c r="H111" s="73" t="s">
        <v>12</v>
      </c>
      <c r="J111" s="61" t="e">
        <f>IF(VLOOKUP($A111,'[1]2. Child Protection'!$B$8:$BG$226,'[1]2. Child Protection'!T$1,FALSE)=C111,"",VLOOKUP($A111,'[1]2. Child Protection'!$B$8:$BG$226,'[1]2. Child Protection'!T$1,FALSE)-C111)</f>
        <v>#VALUE!</v>
      </c>
      <c r="K111" s="61" t="str">
        <f>IF(VLOOKUP($A111,'[1]2. Child Protection'!$B$8:$BG$226,'[1]2. Child Protection'!U$1,FALSE)=D111,"",VLOOKUP($A111,'[1]2. Child Protection'!$B$8:$BG$226,'[1]2. Child Protection'!U$1,FALSE))</f>
        <v/>
      </c>
      <c r="L111" s="74" t="e">
        <f>IF(VLOOKUP($A111,'[1]2. Child Protection'!$B$8:$BG$226,'[1]2. Child Protection'!V$1,FALSE)=#REF!,"",VLOOKUP($A111,'[1]2. Child Protection'!$B$8:$BG$226,'[1]2. Child Protection'!V$1,FALSE)-#REF!)</f>
        <v>#REF!</v>
      </c>
      <c r="M111" s="74" t="e">
        <f>IF(VLOOKUP($A111,'[1]2. Child Protection'!$B$8:$BG$226,'[1]2. Child Protection'!W$1,FALSE)=#REF!,"",VLOOKUP($A111,'[1]2. Child Protection'!$B$8:$BG$226,'[1]2. Child Protection'!W$1,FALSE))</f>
        <v>#REF!</v>
      </c>
      <c r="N111" s="74" t="e">
        <f>IF(VLOOKUP($A111,'[1]2. Child Protection'!$B$8:$BG$226,'[1]2. Child Protection'!X$1,FALSE)=E111,"",VLOOKUP($A111,'[1]2. Child Protection'!$B$8:$BG$226,'[1]2. Child Protection'!X$1,FALSE)-E111)</f>
        <v>#VALUE!</v>
      </c>
      <c r="O111" s="74" t="e">
        <f>IF(VLOOKUP($A111,'[1]2. Child Protection'!$B$8:$BG$226,'[1]2. Child Protection'!Y$1,FALSE)=#REF!,"",VLOOKUP($A111,'[1]2. Child Protection'!$B$8:$BG$226,'[1]2. Child Protection'!Y$1,FALSE))</f>
        <v>#REF!</v>
      </c>
      <c r="P111" s="74" t="e">
        <f>IF(VLOOKUP($A111,'[1]2. Child Protection'!$B$8:$BG$226,'[1]2. Child Protection'!Z$1,FALSE)=F111,"",VLOOKUP($A111,'[1]2. Child Protection'!$B$8:$BG$226,'[1]2. Child Protection'!Z$1,FALSE)-F111)</f>
        <v>#VALUE!</v>
      </c>
      <c r="Q111" s="74" t="str">
        <f>IF(VLOOKUP($A111,'[1]2. Child Protection'!$B$8:$BG$226,'[1]2. Child Protection'!AA$1,FALSE)=G111,"",VLOOKUP($A111,'[1]2. Child Protection'!$B$8:$BG$226,'[1]2. Child Protection'!AA$1,FALSE))</f>
        <v/>
      </c>
      <c r="R111" s="61" t="str">
        <f>IF(VLOOKUP($A111,'[1]2. Child Protection'!$B$8:$BG$226,'[1]2. Child Protection'!AB$1,FALSE)=H111,"",VLOOKUP($A111,'[1]2. Child Protection'!$B$8:$BG$226,'[1]2. Child Protection'!AB$1,FALSE))</f>
        <v/>
      </c>
      <c r="S111" s="61" t="s">
        <v>469</v>
      </c>
      <c r="T111" s="103">
        <v>13.439041260676051</v>
      </c>
      <c r="U111" s="61">
        <v>2015</v>
      </c>
      <c r="V111" s="61" t="s">
        <v>545</v>
      </c>
      <c r="X111" s="61" t="s">
        <v>640</v>
      </c>
      <c r="Y111" s="61" t="b">
        <f t="shared" si="25"/>
        <v>1</v>
      </c>
      <c r="Z111" s="103">
        <f t="shared" si="14"/>
        <v>13.439041260676051</v>
      </c>
      <c r="AA111" s="74">
        <f t="shared" si="15"/>
        <v>2015</v>
      </c>
      <c r="AB111" s="74" t="str">
        <f t="shared" si="16"/>
        <v>Y0T17</v>
      </c>
      <c r="AC111" s="74">
        <f t="shared" si="17"/>
        <v>0</v>
      </c>
      <c r="AD111" s="74" t="str">
        <f t="shared" si="18"/>
        <v>Ministry of Social Development, Social Indicators Report 2016</v>
      </c>
      <c r="AE111" s="61" t="b">
        <f t="shared" si="19"/>
        <v>1</v>
      </c>
      <c r="AF111" s="61" t="b">
        <f t="shared" si="20"/>
        <v>1</v>
      </c>
      <c r="AG111" s="61" t="b">
        <f t="shared" si="21"/>
        <v>1</v>
      </c>
      <c r="AH111" s="61" t="b">
        <f t="shared" si="22"/>
        <v>1</v>
      </c>
      <c r="AI111" s="61" t="s">
        <v>491</v>
      </c>
      <c r="AJ111" s="61">
        <v>39.299999999999997</v>
      </c>
      <c r="AK111" s="103">
        <f t="shared" si="23"/>
        <v>39.307055434473376</v>
      </c>
      <c r="AL111" s="103">
        <f t="shared" si="24"/>
        <v>7.0554344733793073E-3</v>
      </c>
    </row>
    <row r="112" spans="1:38" x14ac:dyDescent="0.25">
      <c r="A112" s="61" t="s">
        <v>230</v>
      </c>
      <c r="B112" s="61" t="s">
        <v>484</v>
      </c>
      <c r="C112" s="74">
        <v>77.536829994247285</v>
      </c>
      <c r="D112" s="61" t="s">
        <v>12</v>
      </c>
      <c r="E112" s="69">
        <v>2021</v>
      </c>
      <c r="F112" s="71" t="s">
        <v>545</v>
      </c>
      <c r="G112" s="72"/>
      <c r="H112" s="73" t="s">
        <v>650</v>
      </c>
      <c r="J112" s="61">
        <f>IF(VLOOKUP($A112,'[1]2. Child Protection'!$B$8:$BG$226,'[1]2. Child Protection'!T$1,FALSE)=C112,"",VLOOKUP($A112,'[1]2. Child Protection'!$B$8:$BG$226,'[1]2. Child Protection'!T$1,FALSE)-C112)</f>
        <v>0.76317000575271265</v>
      </c>
      <c r="K112" s="61" t="str">
        <f>IF(VLOOKUP($A112,'[1]2. Child Protection'!$B$8:$BG$226,'[1]2. Child Protection'!U$1,FALSE)=D112,"",VLOOKUP($A112,'[1]2. Child Protection'!$B$8:$BG$226,'[1]2. Child Protection'!U$1,FALSE))</f>
        <v/>
      </c>
      <c r="L112" s="74" t="e">
        <f>IF(VLOOKUP($A112,'[1]2. Child Protection'!$B$8:$BG$226,'[1]2. Child Protection'!V$1,FALSE)=#REF!,"",VLOOKUP($A112,'[1]2. Child Protection'!$B$8:$BG$226,'[1]2. Child Protection'!V$1,FALSE)-#REF!)</f>
        <v>#REF!</v>
      </c>
      <c r="M112" s="74" t="e">
        <f>IF(VLOOKUP($A112,'[1]2. Child Protection'!$B$8:$BG$226,'[1]2. Child Protection'!W$1,FALSE)=#REF!,"",VLOOKUP($A112,'[1]2. Child Protection'!$B$8:$BG$226,'[1]2. Child Protection'!W$1,FALSE))</f>
        <v>#REF!</v>
      </c>
      <c r="N112" s="74">
        <f>IF(VLOOKUP($A112,'[1]2. Child Protection'!$B$8:$BG$226,'[1]2. Child Protection'!X$1,FALSE)=E112,"",VLOOKUP($A112,'[1]2. Child Protection'!$B$8:$BG$226,'[1]2. Child Protection'!X$1,FALSE)-E112)</f>
        <v>-1929.6</v>
      </c>
      <c r="O112" s="74" t="e">
        <f>IF(VLOOKUP($A112,'[1]2. Child Protection'!$B$8:$BG$226,'[1]2. Child Protection'!Y$1,FALSE)=#REF!,"",VLOOKUP($A112,'[1]2. Child Protection'!$B$8:$BG$226,'[1]2. Child Protection'!Y$1,FALSE))</f>
        <v>#REF!</v>
      </c>
      <c r="P112" s="74" t="e">
        <f>IF(VLOOKUP($A112,'[1]2. Child Protection'!$B$8:$BG$226,'[1]2. Child Protection'!Z$1,FALSE)=F112,"",VLOOKUP($A112,'[1]2. Child Protection'!$B$8:$BG$226,'[1]2. Child Protection'!Z$1,FALSE)-F112)</f>
        <v>#VALUE!</v>
      </c>
      <c r="Q112" s="74" t="str">
        <f>IF(VLOOKUP($A112,'[1]2. Child Protection'!$B$8:$BG$226,'[1]2. Child Protection'!AA$1,FALSE)=G112,"",VLOOKUP($A112,'[1]2. Child Protection'!$B$8:$BG$226,'[1]2. Child Protection'!AA$1,FALSE))</f>
        <v/>
      </c>
      <c r="R112" s="61" t="str">
        <f>IF(VLOOKUP($A112,'[1]2. Child Protection'!$B$8:$BG$226,'[1]2. Child Protection'!AB$1,FALSE)=H112,"",VLOOKUP($A112,'[1]2. Child Protection'!$B$8:$BG$226,'[1]2. Child Protection'!AB$1,FALSE))</f>
        <v>MICS 2012</v>
      </c>
      <c r="S112" s="61" t="s">
        <v>470</v>
      </c>
      <c r="T112" s="103">
        <v>3.0503427713934061</v>
      </c>
      <c r="U112" s="61">
        <v>2007</v>
      </c>
      <c r="V112" s="61" t="s">
        <v>545</v>
      </c>
      <c r="X112" s="61" t="s">
        <v>704</v>
      </c>
      <c r="Y112" s="61" t="b">
        <f t="shared" si="25"/>
        <v>0</v>
      </c>
      <c r="Z112" s="103">
        <f t="shared" si="14"/>
        <v>0</v>
      </c>
      <c r="AA112" s="74">
        <f t="shared" si="15"/>
        <v>0</v>
      </c>
      <c r="AB112" s="74">
        <f t="shared" si="16"/>
        <v>0</v>
      </c>
      <c r="AC112" s="74">
        <f t="shared" si="17"/>
        <v>0</v>
      </c>
      <c r="AD112" s="74">
        <f t="shared" si="18"/>
        <v>0</v>
      </c>
      <c r="AE112" s="61" t="b">
        <f t="shared" si="19"/>
        <v>0</v>
      </c>
      <c r="AF112" s="61" t="b">
        <f t="shared" si="20"/>
        <v>0</v>
      </c>
      <c r="AG112" s="61" t="b">
        <f t="shared" si="21"/>
        <v>1</v>
      </c>
      <c r="AH112" s="61" t="b">
        <f t="shared" si="22"/>
        <v>0</v>
      </c>
      <c r="AI112" s="61" t="s">
        <v>493</v>
      </c>
      <c r="AJ112" s="61">
        <v>58.6</v>
      </c>
      <c r="AK112" s="103">
        <f t="shared" si="23"/>
        <v>58.569497131906068</v>
      </c>
      <c r="AL112" s="103">
        <f t="shared" si="24"/>
        <v>-3.0502868093932989E-2</v>
      </c>
    </row>
    <row r="113" spans="1:38" x14ac:dyDescent="0.25">
      <c r="A113" s="61" t="s">
        <v>163</v>
      </c>
      <c r="B113" s="61" t="s">
        <v>536</v>
      </c>
      <c r="C113" s="96" t="s">
        <v>12</v>
      </c>
      <c r="D113" s="61" t="s">
        <v>12</v>
      </c>
      <c r="E113" s="69" t="s">
        <v>12</v>
      </c>
      <c r="F113" s="69" t="s">
        <v>12</v>
      </c>
      <c r="G113" s="70" t="s">
        <v>12</v>
      </c>
      <c r="H113" s="73" t="s">
        <v>12</v>
      </c>
      <c r="J113" s="61" t="e">
        <f>IF(VLOOKUP($A113,'[1]2. Child Protection'!$B$8:$BG$226,'[1]2. Child Protection'!T$1,FALSE)=C113,"",VLOOKUP($A113,'[1]2. Child Protection'!$B$8:$BG$226,'[1]2. Child Protection'!T$1,FALSE)-C113)</f>
        <v>#VALUE!</v>
      </c>
      <c r="K113" s="61" t="str">
        <f>IF(VLOOKUP($A113,'[1]2. Child Protection'!$B$8:$BG$226,'[1]2. Child Protection'!U$1,FALSE)=D113,"",VLOOKUP($A113,'[1]2. Child Protection'!$B$8:$BG$226,'[1]2. Child Protection'!U$1,FALSE))</f>
        <v/>
      </c>
      <c r="L113" s="74" t="e">
        <f>IF(VLOOKUP($A113,'[1]2. Child Protection'!$B$8:$BG$226,'[1]2. Child Protection'!V$1,FALSE)=#REF!,"",VLOOKUP($A113,'[1]2. Child Protection'!$B$8:$BG$226,'[1]2. Child Protection'!V$1,FALSE)-#REF!)</f>
        <v>#REF!</v>
      </c>
      <c r="M113" s="74" t="e">
        <f>IF(VLOOKUP($A113,'[1]2. Child Protection'!$B$8:$BG$226,'[1]2. Child Protection'!W$1,FALSE)=#REF!,"",VLOOKUP($A113,'[1]2. Child Protection'!$B$8:$BG$226,'[1]2. Child Protection'!W$1,FALSE))</f>
        <v>#REF!</v>
      </c>
      <c r="N113" s="74" t="e">
        <f>IF(VLOOKUP($A113,'[1]2. Child Protection'!$B$8:$BG$226,'[1]2. Child Protection'!X$1,FALSE)=E113,"",VLOOKUP($A113,'[1]2. Child Protection'!$B$8:$BG$226,'[1]2. Child Protection'!X$1,FALSE)-E113)</f>
        <v>#VALUE!</v>
      </c>
      <c r="O113" s="74" t="e">
        <f>IF(VLOOKUP($A113,'[1]2. Child Protection'!$B$8:$BG$226,'[1]2. Child Protection'!Y$1,FALSE)=#REF!,"",VLOOKUP($A113,'[1]2. Child Protection'!$B$8:$BG$226,'[1]2. Child Protection'!Y$1,FALSE))</f>
        <v>#REF!</v>
      </c>
      <c r="P113" s="74" t="e">
        <f>IF(VLOOKUP($A113,'[1]2. Child Protection'!$B$8:$BG$226,'[1]2. Child Protection'!Z$1,FALSE)=F113,"",VLOOKUP($A113,'[1]2. Child Protection'!$B$8:$BG$226,'[1]2. Child Protection'!Z$1,FALSE)-F113)</f>
        <v>#VALUE!</v>
      </c>
      <c r="Q113" s="74" t="str">
        <f>IF(VLOOKUP($A113,'[1]2. Child Protection'!$B$8:$BG$226,'[1]2. Child Protection'!AA$1,FALSE)=G113,"",VLOOKUP($A113,'[1]2. Child Protection'!$B$8:$BG$226,'[1]2. Child Protection'!AA$1,FALSE))</f>
        <v>v</v>
      </c>
      <c r="R113" s="61" t="str">
        <f>IF(VLOOKUP($A113,'[1]2. Child Protection'!$B$8:$BG$226,'[1]2. Child Protection'!AB$1,FALSE)=H113,"",VLOOKUP($A113,'[1]2. Child Protection'!$B$8:$BG$226,'[1]2. Child Protection'!AB$1,FALSE))</f>
        <v>UNSD Population and Vital Statistics Report, January 2021, latest update on 4 Jan 2022</v>
      </c>
      <c r="S113" s="61" t="s">
        <v>472</v>
      </c>
      <c r="T113" s="103">
        <v>79.365485742374517</v>
      </c>
      <c r="U113" s="61">
        <v>2021</v>
      </c>
      <c r="V113" s="61" t="s">
        <v>545</v>
      </c>
      <c r="X113" s="61" t="s">
        <v>641</v>
      </c>
      <c r="Y113" s="61" t="b">
        <f t="shared" si="25"/>
        <v>1</v>
      </c>
      <c r="Z113" s="103">
        <f t="shared" si="14"/>
        <v>79.365485742374517</v>
      </c>
      <c r="AA113" s="74">
        <f t="shared" si="15"/>
        <v>2021</v>
      </c>
      <c r="AB113" s="74" t="str">
        <f t="shared" si="16"/>
        <v>Y0T17</v>
      </c>
      <c r="AC113" s="74">
        <f t="shared" si="17"/>
        <v>0</v>
      </c>
      <c r="AD113" s="74" t="str">
        <f t="shared" si="18"/>
        <v>Estadisticas de la Secretaria Nacional de Ninez, Adolescencia y Familia</v>
      </c>
      <c r="AE113" s="61" t="b">
        <f t="shared" si="19"/>
        <v>1</v>
      </c>
      <c r="AF113" s="61" t="b">
        <f t="shared" si="20"/>
        <v>1</v>
      </c>
      <c r="AG113" s="61" t="b">
        <f t="shared" si="21"/>
        <v>1</v>
      </c>
      <c r="AH113" s="61" t="b">
        <f t="shared" si="22"/>
        <v>1</v>
      </c>
      <c r="AI113" s="61" t="s">
        <v>499</v>
      </c>
      <c r="AJ113" s="61">
        <v>71.7</v>
      </c>
      <c r="AK113" s="103">
        <f t="shared" si="23"/>
        <v>71.694333430809607</v>
      </c>
      <c r="AL113" s="103">
        <f t="shared" si="24"/>
        <v>-5.6665691903958759E-3</v>
      </c>
    </row>
    <row r="114" spans="1:38" x14ac:dyDescent="0.25">
      <c r="A114" s="61" t="s">
        <v>258</v>
      </c>
      <c r="B114" s="61" t="s">
        <v>502</v>
      </c>
      <c r="C114" s="96">
        <v>165.2066571267712</v>
      </c>
      <c r="D114" s="61" t="s">
        <v>12</v>
      </c>
      <c r="E114" s="69">
        <v>2019</v>
      </c>
      <c r="F114" s="71" t="s">
        <v>545</v>
      </c>
      <c r="G114" s="72"/>
      <c r="H114" s="73" t="s">
        <v>656</v>
      </c>
      <c r="J114" s="61" t="e">
        <f>IF(VLOOKUP($A114,'[1]2. Child Protection'!$B$8:$BG$226,'[1]2. Child Protection'!T$1,FALSE)=C114,"",VLOOKUP($A114,'[1]2. Child Protection'!$B$8:$BG$226,'[1]2. Child Protection'!T$1,FALSE)-C114)</f>
        <v>#VALUE!</v>
      </c>
      <c r="K114" s="61" t="str">
        <f>IF(VLOOKUP($A114,'[1]2. Child Protection'!$B$8:$BG$226,'[1]2. Child Protection'!U$1,FALSE)=D114,"",VLOOKUP($A114,'[1]2. Child Protection'!$B$8:$BG$226,'[1]2. Child Protection'!U$1,FALSE))</f>
        <v/>
      </c>
      <c r="L114" s="74" t="e">
        <f>IF(VLOOKUP($A114,'[1]2. Child Protection'!$B$8:$BG$226,'[1]2. Child Protection'!V$1,FALSE)=#REF!,"",VLOOKUP($A114,'[1]2. Child Protection'!$B$8:$BG$226,'[1]2. Child Protection'!V$1,FALSE)-#REF!)</f>
        <v>#REF!</v>
      </c>
      <c r="M114" s="74" t="e">
        <f>IF(VLOOKUP($A114,'[1]2. Child Protection'!$B$8:$BG$226,'[1]2. Child Protection'!W$1,FALSE)=#REF!,"",VLOOKUP($A114,'[1]2. Child Protection'!$B$8:$BG$226,'[1]2. Child Protection'!W$1,FALSE))</f>
        <v>#REF!</v>
      </c>
      <c r="N114" s="74">
        <f>IF(VLOOKUP($A114,'[1]2. Child Protection'!$B$8:$BG$226,'[1]2. Child Protection'!X$1,FALSE)=E114,"",VLOOKUP($A114,'[1]2. Child Protection'!$B$8:$BG$226,'[1]2. Child Protection'!X$1,FALSE)-E114)</f>
        <v>-1921.6</v>
      </c>
      <c r="O114" s="74" t="e">
        <f>IF(VLOOKUP($A114,'[1]2. Child Protection'!$B$8:$BG$226,'[1]2. Child Protection'!Y$1,FALSE)=#REF!,"",VLOOKUP($A114,'[1]2. Child Protection'!$B$8:$BG$226,'[1]2. Child Protection'!Y$1,FALSE))</f>
        <v>#REF!</v>
      </c>
      <c r="P114" s="74" t="e">
        <f>IF(VLOOKUP($A114,'[1]2. Child Protection'!$B$8:$BG$226,'[1]2. Child Protection'!Z$1,FALSE)=F114,"",VLOOKUP($A114,'[1]2. Child Protection'!$B$8:$BG$226,'[1]2. Child Protection'!Z$1,FALSE)-F114)</f>
        <v>#VALUE!</v>
      </c>
      <c r="Q114" s="74" t="str">
        <f>IF(VLOOKUP($A114,'[1]2. Child Protection'!$B$8:$BG$226,'[1]2. Child Protection'!AA$1,FALSE)=G114,"",VLOOKUP($A114,'[1]2. Child Protection'!$B$8:$BG$226,'[1]2. Child Protection'!AA$1,FALSE))</f>
        <v>x</v>
      </c>
      <c r="R114" s="61" t="str">
        <f>IF(VLOOKUP($A114,'[1]2. Child Protection'!$B$8:$BG$226,'[1]2. Child Protection'!AB$1,FALSE)=H114,"",VLOOKUP($A114,'[1]2. Child Protection'!$B$8:$BG$226,'[1]2. Child Protection'!AB$1,FALSE))</f>
        <v>DHS 2006-07</v>
      </c>
      <c r="S114" s="61" t="s">
        <v>474</v>
      </c>
      <c r="T114" s="103">
        <v>67.825556572125663</v>
      </c>
      <c r="U114" s="61">
        <v>2013</v>
      </c>
      <c r="V114" s="61" t="s">
        <v>545</v>
      </c>
      <c r="X114" s="61" t="s">
        <v>642</v>
      </c>
      <c r="Y114" s="61" t="b">
        <f t="shared" si="25"/>
        <v>1</v>
      </c>
      <c r="Z114" s="103">
        <f t="shared" si="14"/>
        <v>67.825556572125663</v>
      </c>
      <c r="AA114" s="74">
        <f t="shared" si="15"/>
        <v>2013</v>
      </c>
      <c r="AB114" s="74" t="str">
        <f t="shared" si="16"/>
        <v>Y0T17</v>
      </c>
      <c r="AC114" s="74">
        <f t="shared" si="17"/>
        <v>0</v>
      </c>
      <c r="AD114" s="74" t="str">
        <f t="shared" si="18"/>
        <v>National Secretariat for Children</v>
      </c>
      <c r="AE114" s="61" t="b">
        <f t="shared" si="19"/>
        <v>1</v>
      </c>
      <c r="AF114" s="61" t="b">
        <f t="shared" si="20"/>
        <v>1</v>
      </c>
      <c r="AG114" s="61" t="b">
        <f t="shared" si="21"/>
        <v>1</v>
      </c>
      <c r="AH114" s="61" t="b">
        <f t="shared" si="22"/>
        <v>1</v>
      </c>
      <c r="AI114" s="61" t="s">
        <v>502</v>
      </c>
      <c r="AJ114" s="61">
        <v>165.2</v>
      </c>
      <c r="AK114" s="103">
        <f t="shared" si="23"/>
        <v>165.2066571267712</v>
      </c>
      <c r="AL114" s="103">
        <f t="shared" si="24"/>
        <v>6.6571267712163262E-3</v>
      </c>
    </row>
    <row r="115" spans="1:38" x14ac:dyDescent="0.25">
      <c r="A115" s="61" t="s">
        <v>160</v>
      </c>
      <c r="B115" s="61" t="s">
        <v>435</v>
      </c>
      <c r="C115" s="74" t="s">
        <v>12</v>
      </c>
      <c r="D115" s="61" t="s">
        <v>12</v>
      </c>
      <c r="E115" s="69" t="s">
        <v>12</v>
      </c>
      <c r="F115" s="71" t="s">
        <v>12</v>
      </c>
      <c r="G115" s="72" t="s">
        <v>12</v>
      </c>
      <c r="H115" s="73" t="s">
        <v>12</v>
      </c>
      <c r="J115" s="61" t="e">
        <f>IF(VLOOKUP($A115,'[1]2. Child Protection'!$B$8:$BG$226,'[1]2. Child Protection'!T$1,FALSE)=C115,"",VLOOKUP($A115,'[1]2. Child Protection'!$B$8:$BG$226,'[1]2. Child Protection'!T$1,FALSE)-C115)</f>
        <v>#VALUE!</v>
      </c>
      <c r="K115" s="61" t="str">
        <f>IF(VLOOKUP($A115,'[1]2. Child Protection'!$B$8:$BG$226,'[1]2. Child Protection'!U$1,FALSE)=D115,"",VLOOKUP($A115,'[1]2. Child Protection'!$B$8:$BG$226,'[1]2. Child Protection'!U$1,FALSE))</f>
        <v/>
      </c>
      <c r="L115" s="74" t="e">
        <f>IF(VLOOKUP($A115,'[1]2. Child Protection'!$B$8:$BG$226,'[1]2. Child Protection'!V$1,FALSE)=#REF!,"",VLOOKUP($A115,'[1]2. Child Protection'!$B$8:$BG$226,'[1]2. Child Protection'!V$1,FALSE)-#REF!)</f>
        <v>#REF!</v>
      </c>
      <c r="M115" s="74" t="e">
        <f>IF(VLOOKUP($A115,'[1]2. Child Protection'!$B$8:$BG$226,'[1]2. Child Protection'!W$1,FALSE)=#REF!,"",VLOOKUP($A115,'[1]2. Child Protection'!$B$8:$BG$226,'[1]2. Child Protection'!W$1,FALSE))</f>
        <v>#REF!</v>
      </c>
      <c r="N115" s="74" t="e">
        <f>IF(VLOOKUP($A115,'[1]2. Child Protection'!$B$8:$BG$226,'[1]2. Child Protection'!X$1,FALSE)=E115,"",VLOOKUP($A115,'[1]2. Child Protection'!$B$8:$BG$226,'[1]2. Child Protection'!X$1,FALSE)-E115)</f>
        <v>#VALUE!</v>
      </c>
      <c r="O115" s="74" t="e">
        <f>IF(VLOOKUP($A115,'[1]2. Child Protection'!$B$8:$BG$226,'[1]2. Child Protection'!Y$1,FALSE)=#REF!,"",VLOOKUP($A115,'[1]2. Child Protection'!$B$8:$BG$226,'[1]2. Child Protection'!Y$1,FALSE))</f>
        <v>#REF!</v>
      </c>
      <c r="P115" s="74" t="e">
        <f>IF(VLOOKUP($A115,'[1]2. Child Protection'!$B$8:$BG$226,'[1]2. Child Protection'!Z$1,FALSE)=F115,"",VLOOKUP($A115,'[1]2. Child Protection'!$B$8:$BG$226,'[1]2. Child Protection'!Z$1,FALSE)-F115)</f>
        <v>#VALUE!</v>
      </c>
      <c r="Q115" s="74" t="str">
        <f>IF(VLOOKUP($A115,'[1]2. Child Protection'!$B$8:$BG$226,'[1]2. Child Protection'!AA$1,FALSE)=G115,"",VLOOKUP($A115,'[1]2. Child Protection'!$B$8:$BG$226,'[1]2. Child Protection'!AA$1,FALSE))</f>
        <v/>
      </c>
      <c r="R115" s="61" t="str">
        <f>IF(VLOOKUP($A115,'[1]2. Child Protection'!$B$8:$BG$226,'[1]2. Child Protection'!AB$1,FALSE)=H115,"",VLOOKUP($A115,'[1]2. Child Protection'!$B$8:$BG$226,'[1]2. Child Protection'!AB$1,FALSE))</f>
        <v>MICS 2018</v>
      </c>
      <c r="S115" s="61" t="s">
        <v>475</v>
      </c>
      <c r="T115" s="103">
        <v>84.780158884297748</v>
      </c>
      <c r="U115" s="61">
        <v>2012</v>
      </c>
      <c r="V115" s="61" t="s">
        <v>545</v>
      </c>
      <c r="X115" s="61" t="s">
        <v>643</v>
      </c>
      <c r="Y115" s="61" t="b">
        <f t="shared" si="25"/>
        <v>1</v>
      </c>
      <c r="Z115" s="103">
        <f t="shared" si="14"/>
        <v>84.780158884297748</v>
      </c>
      <c r="AA115" s="74">
        <f t="shared" si="15"/>
        <v>2012</v>
      </c>
      <c r="AB115" s="74" t="str">
        <f t="shared" si="16"/>
        <v>Y0T17</v>
      </c>
      <c r="AC115" s="74">
        <f t="shared" si="17"/>
        <v>0</v>
      </c>
      <c r="AD115" s="74" t="str">
        <f t="shared" si="18"/>
        <v>Ministry of women and vulnerable populations, Monitoring report of residential care centers and corporate</v>
      </c>
      <c r="AE115" s="61" t="b">
        <f t="shared" si="19"/>
        <v>1</v>
      </c>
      <c r="AF115" s="61" t="b">
        <f t="shared" si="20"/>
        <v>1</v>
      </c>
      <c r="AG115" s="61" t="b">
        <f t="shared" si="21"/>
        <v>1</v>
      </c>
      <c r="AH115" s="61" t="b">
        <f t="shared" si="22"/>
        <v>1</v>
      </c>
      <c r="AI115" s="61" t="s">
        <v>503</v>
      </c>
      <c r="AJ115" s="61">
        <v>163.4</v>
      </c>
      <c r="AK115" s="103">
        <f t="shared" si="23"/>
        <v>163.39043903652097</v>
      </c>
      <c r="AL115" s="103">
        <f t="shared" si="24"/>
        <v>-9.5609634790321252E-3</v>
      </c>
    </row>
    <row r="116" spans="1:38" x14ac:dyDescent="0.25">
      <c r="A116" s="61" t="s">
        <v>164</v>
      </c>
      <c r="B116" s="61" t="s">
        <v>438</v>
      </c>
      <c r="C116" s="96">
        <v>753.06285287196101</v>
      </c>
      <c r="D116" s="61" t="s">
        <v>12</v>
      </c>
      <c r="E116" s="69">
        <v>2018</v>
      </c>
      <c r="F116" s="69" t="s">
        <v>545</v>
      </c>
      <c r="G116" s="70"/>
      <c r="H116" s="73" t="s">
        <v>619</v>
      </c>
      <c r="J116" s="61" t="e">
        <f>IF(VLOOKUP($A116,'[1]2. Child Protection'!$B$8:$BG$226,'[1]2. Child Protection'!T$1,FALSE)=C116,"",VLOOKUP($A116,'[1]2. Child Protection'!$B$8:$BG$226,'[1]2. Child Protection'!T$1,FALSE)-C116)</f>
        <v>#VALUE!</v>
      </c>
      <c r="K116" s="61" t="str">
        <f>IF(VLOOKUP($A116,'[1]2. Child Protection'!$B$8:$BG$226,'[1]2. Child Protection'!U$1,FALSE)=D116,"",VLOOKUP($A116,'[1]2. Child Protection'!$B$8:$BG$226,'[1]2. Child Protection'!U$1,FALSE))</f>
        <v/>
      </c>
      <c r="L116" s="74" t="e">
        <f>IF(VLOOKUP($A116,'[1]2. Child Protection'!$B$8:$BG$226,'[1]2. Child Protection'!V$1,FALSE)=#REF!,"",VLOOKUP($A116,'[1]2. Child Protection'!$B$8:$BG$226,'[1]2. Child Protection'!V$1,FALSE)-#REF!)</f>
        <v>#REF!</v>
      </c>
      <c r="M116" s="74" t="e">
        <f>IF(VLOOKUP($A116,'[1]2. Child Protection'!$B$8:$BG$226,'[1]2. Child Protection'!W$1,FALSE)=#REF!,"",VLOOKUP($A116,'[1]2. Child Protection'!$B$8:$BG$226,'[1]2. Child Protection'!W$1,FALSE))</f>
        <v>#REF!</v>
      </c>
      <c r="N116" s="74">
        <f>IF(VLOOKUP($A116,'[1]2. Child Protection'!$B$8:$BG$226,'[1]2. Child Protection'!X$1,FALSE)=E116,"",VLOOKUP($A116,'[1]2. Child Protection'!$B$8:$BG$226,'[1]2. Child Protection'!X$1,FALSE)-E116)</f>
        <v>-1918</v>
      </c>
      <c r="O116" s="74" t="e">
        <f>IF(VLOOKUP($A116,'[1]2. Child Protection'!$B$8:$BG$226,'[1]2. Child Protection'!Y$1,FALSE)=#REF!,"",VLOOKUP($A116,'[1]2. Child Protection'!$B$8:$BG$226,'[1]2. Child Protection'!Y$1,FALSE))</f>
        <v>#REF!</v>
      </c>
      <c r="P116" s="74" t="e">
        <f>IF(VLOOKUP($A116,'[1]2. Child Protection'!$B$8:$BG$226,'[1]2. Child Protection'!Z$1,FALSE)=F116,"",VLOOKUP($A116,'[1]2. Child Protection'!$B$8:$BG$226,'[1]2. Child Protection'!Z$1,FALSE)-F116)</f>
        <v>#VALUE!</v>
      </c>
      <c r="Q116" s="74" t="str">
        <f>IF(VLOOKUP($A116,'[1]2. Child Protection'!$B$8:$BG$226,'[1]2. Child Protection'!AA$1,FALSE)=G116,"",VLOOKUP($A116,'[1]2. Child Protection'!$B$8:$BG$226,'[1]2. Child Protection'!AA$1,FALSE))</f>
        <v>y</v>
      </c>
      <c r="R116" s="61" t="str">
        <f>IF(VLOOKUP($A116,'[1]2. Child Protection'!$B$8:$BG$226,'[1]2. Child Protection'!AB$1,FALSE)=H116,"",VLOOKUP($A116,'[1]2. Child Protection'!$B$8:$BG$226,'[1]2. Child Protection'!AB$1,FALSE))</f>
        <v>Statistics Lithuania 2020</v>
      </c>
      <c r="S116" s="61" t="s">
        <v>476</v>
      </c>
      <c r="T116" s="103">
        <v>10.500142085458071</v>
      </c>
      <c r="U116" s="61">
        <v>2018</v>
      </c>
      <c r="V116" s="61" t="s">
        <v>545</v>
      </c>
      <c r="X116" s="61" t="s">
        <v>644</v>
      </c>
      <c r="Y116" s="61" t="b">
        <f t="shared" si="25"/>
        <v>1</v>
      </c>
      <c r="Z116" s="103">
        <f t="shared" si="14"/>
        <v>10.500142085458071</v>
      </c>
      <c r="AA116" s="74">
        <f t="shared" si="15"/>
        <v>2018</v>
      </c>
      <c r="AB116" s="74" t="str">
        <f t="shared" si="16"/>
        <v>Y0T17</v>
      </c>
      <c r="AC116" s="74">
        <f t="shared" si="17"/>
        <v>0</v>
      </c>
      <c r="AD116" s="74" t="str">
        <f t="shared" si="18"/>
        <v>Department of Social Welfare and Development</v>
      </c>
      <c r="AE116" s="61" t="b">
        <f t="shared" si="19"/>
        <v>1</v>
      </c>
      <c r="AF116" s="61" t="b">
        <f t="shared" si="20"/>
        <v>1</v>
      </c>
      <c r="AG116" s="61" t="b">
        <f t="shared" si="21"/>
        <v>1</v>
      </c>
      <c r="AH116" s="61" t="b">
        <f t="shared" si="22"/>
        <v>1</v>
      </c>
      <c r="AI116" s="61" t="s">
        <v>504</v>
      </c>
      <c r="AJ116" s="61">
        <v>3.2</v>
      </c>
      <c r="AK116" s="103">
        <f t="shared" si="23"/>
        <v>3.2316070275931477</v>
      </c>
      <c r="AL116" s="103">
        <f t="shared" si="24"/>
        <v>3.1607027593147485E-2</v>
      </c>
    </row>
    <row r="117" spans="1:38" x14ac:dyDescent="0.25">
      <c r="A117" s="61" t="s">
        <v>166</v>
      </c>
      <c r="B117" s="61" t="s">
        <v>439</v>
      </c>
      <c r="C117" s="96"/>
      <c r="E117" s="69"/>
      <c r="F117" s="69"/>
      <c r="G117" s="70"/>
      <c r="H117" s="73"/>
      <c r="J117" s="61" t="e">
        <f>IF(VLOOKUP($A117,'[1]2. Child Protection'!$B$8:$BG$226,'[1]2. Child Protection'!T$1,FALSE)=C117,"",VLOOKUP($A117,'[1]2. Child Protection'!$B$8:$BG$226,'[1]2. Child Protection'!T$1,FALSE)-C117)</f>
        <v>#VALUE!</v>
      </c>
      <c r="K117" s="61" t="str">
        <f>IF(VLOOKUP($A117,'[1]2. Child Protection'!$B$8:$BG$226,'[1]2. Child Protection'!U$1,FALSE)=D117,"",VLOOKUP($A117,'[1]2. Child Protection'!$B$8:$BG$226,'[1]2. Child Protection'!U$1,FALSE))</f>
        <v/>
      </c>
      <c r="L117" s="74" t="e">
        <f>IF(VLOOKUP($A117,'[1]2. Child Protection'!$B$8:$BG$226,'[1]2. Child Protection'!V$1,FALSE)=#REF!,"",VLOOKUP($A117,'[1]2. Child Protection'!$B$8:$BG$226,'[1]2. Child Protection'!V$1,FALSE)-#REF!)</f>
        <v>#REF!</v>
      </c>
      <c r="M117" s="74" t="e">
        <f>IF(VLOOKUP($A117,'[1]2. Child Protection'!$B$8:$BG$226,'[1]2. Child Protection'!W$1,FALSE)=#REF!,"",VLOOKUP($A117,'[1]2. Child Protection'!$B$8:$BG$226,'[1]2. Child Protection'!W$1,FALSE))</f>
        <v>#REF!</v>
      </c>
      <c r="N117" s="74">
        <f>IF(VLOOKUP($A117,'[1]2. Child Protection'!$B$8:$BG$226,'[1]2. Child Protection'!X$1,FALSE)=E117,"",VLOOKUP($A117,'[1]2. Child Protection'!$B$8:$BG$226,'[1]2. Child Protection'!X$1,FALSE)-E117)</f>
        <v>100</v>
      </c>
      <c r="O117" s="74" t="e">
        <f>IF(VLOOKUP($A117,'[1]2. Child Protection'!$B$8:$BG$226,'[1]2. Child Protection'!Y$1,FALSE)=#REF!,"",VLOOKUP($A117,'[1]2. Child Protection'!$B$8:$BG$226,'[1]2. Child Protection'!Y$1,FALSE))</f>
        <v>#REF!</v>
      </c>
      <c r="P117" s="74">
        <f>IF(VLOOKUP($A117,'[1]2. Child Protection'!$B$8:$BG$226,'[1]2. Child Protection'!Z$1,FALSE)=F117,"",VLOOKUP($A117,'[1]2. Child Protection'!$B$8:$BG$226,'[1]2. Child Protection'!Z$1,FALSE)-F117)</f>
        <v>100</v>
      </c>
      <c r="Q117" s="74" t="str">
        <f>IF(VLOOKUP($A117,'[1]2. Child Protection'!$B$8:$BG$226,'[1]2. Child Protection'!AA$1,FALSE)=G117,"",VLOOKUP($A117,'[1]2. Child Protection'!$B$8:$BG$226,'[1]2. Child Protection'!AA$1,FALSE))</f>
        <v>v</v>
      </c>
      <c r="R117" s="61" t="str">
        <f>IF(VLOOKUP($A117,'[1]2. Child Protection'!$B$8:$BG$226,'[1]2. Child Protection'!AB$1,FALSE)=H117,"",VLOOKUP($A117,'[1]2. Child Protection'!$B$8:$BG$226,'[1]2. Child Protection'!AB$1,FALSE))</f>
        <v>UNSD Population and Vital Statistics Report, January 2021, latest update on 4 Jan 2022</v>
      </c>
      <c r="S117" s="61" t="s">
        <v>477</v>
      </c>
      <c r="T117" s="103">
        <v>256.85523153861141</v>
      </c>
      <c r="U117" s="61">
        <v>2007</v>
      </c>
      <c r="V117" s="61" t="s">
        <v>545</v>
      </c>
      <c r="X117" s="61" t="s">
        <v>705</v>
      </c>
      <c r="Y117" s="61" t="b">
        <f t="shared" si="25"/>
        <v>0</v>
      </c>
      <c r="Z117" s="103">
        <f t="shared" si="14"/>
        <v>0</v>
      </c>
      <c r="AA117" s="74">
        <f t="shared" si="15"/>
        <v>0</v>
      </c>
      <c r="AB117" s="74">
        <f t="shared" si="16"/>
        <v>0</v>
      </c>
      <c r="AC117" s="74">
        <f t="shared" si="17"/>
        <v>0</v>
      </c>
      <c r="AD117" s="74">
        <f t="shared" si="18"/>
        <v>0</v>
      </c>
      <c r="AE117" s="61" t="b">
        <f t="shared" si="19"/>
        <v>0</v>
      </c>
      <c r="AF117" s="61" t="b">
        <f t="shared" si="20"/>
        <v>0</v>
      </c>
      <c r="AG117" s="61" t="b">
        <f t="shared" si="21"/>
        <v>1</v>
      </c>
      <c r="AH117" s="61" t="b">
        <f t="shared" si="22"/>
        <v>0</v>
      </c>
      <c r="AI117" s="61" t="s">
        <v>505</v>
      </c>
      <c r="AJ117" s="61">
        <v>860.8</v>
      </c>
      <c r="AK117" s="103">
        <f t="shared" si="23"/>
        <v>860.78891303879982</v>
      </c>
      <c r="AL117" s="103">
        <f t="shared" si="24"/>
        <v>-1.1086961200135192E-2</v>
      </c>
    </row>
    <row r="118" spans="1:38" x14ac:dyDescent="0.25">
      <c r="A118" s="61" t="s">
        <v>158</v>
      </c>
      <c r="B118" s="61" t="s">
        <v>433</v>
      </c>
      <c r="C118" s="96"/>
      <c r="E118" s="69"/>
      <c r="F118" s="69"/>
      <c r="G118" s="70"/>
      <c r="H118" s="73"/>
      <c r="J118" s="61" t="e">
        <f>IF(VLOOKUP($A118,'[1]2. Child Protection'!$B$8:$BG$226,'[1]2. Child Protection'!T$1,FALSE)=C118,"",VLOOKUP($A118,'[1]2. Child Protection'!$B$8:$BG$226,'[1]2. Child Protection'!T$1,FALSE)-C118)</f>
        <v>#VALUE!</v>
      </c>
      <c r="K118" s="61" t="str">
        <f>IF(VLOOKUP($A118,'[1]2. Child Protection'!$B$8:$BG$226,'[1]2. Child Protection'!U$1,FALSE)=D118,"",VLOOKUP($A118,'[1]2. Child Protection'!$B$8:$BG$226,'[1]2. Child Protection'!U$1,FALSE))</f>
        <v/>
      </c>
      <c r="L118" s="74" t="e">
        <f>IF(VLOOKUP($A118,'[1]2. Child Protection'!$B$8:$BG$226,'[1]2. Child Protection'!V$1,FALSE)=#REF!,"",VLOOKUP($A118,'[1]2. Child Protection'!$B$8:$BG$226,'[1]2. Child Protection'!V$1,FALSE)-#REF!)</f>
        <v>#REF!</v>
      </c>
      <c r="M118" s="74" t="e">
        <f>IF(VLOOKUP($A118,'[1]2. Child Protection'!$B$8:$BG$226,'[1]2. Child Protection'!W$1,FALSE)=#REF!,"",VLOOKUP($A118,'[1]2. Child Protection'!$B$8:$BG$226,'[1]2. Child Protection'!W$1,FALSE))</f>
        <v>#REF!</v>
      </c>
      <c r="N118" s="74">
        <f>IF(VLOOKUP($A118,'[1]2. Child Protection'!$B$8:$BG$226,'[1]2. Child Protection'!X$1,FALSE)=E118,"",VLOOKUP($A118,'[1]2. Child Protection'!$B$8:$BG$226,'[1]2. Child Protection'!X$1,FALSE)-E118)</f>
        <v>100</v>
      </c>
      <c r="O118" s="74" t="e">
        <f>IF(VLOOKUP($A118,'[1]2. Child Protection'!$B$8:$BG$226,'[1]2. Child Protection'!Y$1,FALSE)=#REF!,"",VLOOKUP($A118,'[1]2. Child Protection'!$B$8:$BG$226,'[1]2. Child Protection'!Y$1,FALSE))</f>
        <v>#REF!</v>
      </c>
      <c r="P118" s="74">
        <f>IF(VLOOKUP($A118,'[1]2. Child Protection'!$B$8:$BG$226,'[1]2. Child Protection'!Z$1,FALSE)=F118,"",VLOOKUP($A118,'[1]2. Child Protection'!$B$8:$BG$226,'[1]2. Child Protection'!Z$1,FALSE)-F118)</f>
        <v>100</v>
      </c>
      <c r="Q118" s="74" t="str">
        <f>IF(VLOOKUP($A118,'[1]2. Child Protection'!$B$8:$BG$226,'[1]2. Child Protection'!AA$1,FALSE)=G118,"",VLOOKUP($A118,'[1]2. Child Protection'!$B$8:$BG$226,'[1]2. Child Protection'!AA$1,FALSE))</f>
        <v>v</v>
      </c>
      <c r="R118" s="61" t="str">
        <f>IF(VLOOKUP($A118,'[1]2. Child Protection'!$B$8:$BG$226,'[1]2. Child Protection'!AB$1,FALSE)=H118,"",VLOOKUP($A118,'[1]2. Child Protection'!$B$8:$BG$226,'[1]2. Child Protection'!AB$1,FALSE))</f>
        <v>UNSD Population and Vital Statistics Report, January 2021, latest update on 4 Jan 2022</v>
      </c>
      <c r="S118" s="61" t="s">
        <v>478</v>
      </c>
      <c r="T118" s="103">
        <v>460.60403443878971</v>
      </c>
      <c r="U118" s="61">
        <v>2008</v>
      </c>
      <c r="V118" s="61" t="s">
        <v>550</v>
      </c>
      <c r="W118" s="61" t="s">
        <v>551</v>
      </c>
      <c r="X118" s="61" t="s">
        <v>706</v>
      </c>
      <c r="Y118" s="61" t="b">
        <f t="shared" si="25"/>
        <v>0</v>
      </c>
      <c r="Z118" s="103">
        <f t="shared" si="14"/>
        <v>0</v>
      </c>
      <c r="AA118" s="74">
        <f t="shared" si="15"/>
        <v>0</v>
      </c>
      <c r="AB118" s="74">
        <f t="shared" si="16"/>
        <v>0</v>
      </c>
      <c r="AC118" s="74">
        <f t="shared" si="17"/>
        <v>0</v>
      </c>
      <c r="AD118" s="74">
        <f t="shared" si="18"/>
        <v>0</v>
      </c>
      <c r="AE118" s="61" t="b">
        <f t="shared" si="19"/>
        <v>0</v>
      </c>
      <c r="AF118" s="61" t="b">
        <f t="shared" si="20"/>
        <v>0</v>
      </c>
      <c r="AG118" s="61" t="b">
        <f t="shared" si="21"/>
        <v>0</v>
      </c>
      <c r="AH118" s="61" t="b">
        <f t="shared" si="22"/>
        <v>0</v>
      </c>
      <c r="AI118" s="61" t="s">
        <v>509</v>
      </c>
      <c r="AJ118" s="61">
        <v>200.1</v>
      </c>
      <c r="AK118" s="103">
        <f t="shared" si="23"/>
        <v>200.12963082396621</v>
      </c>
      <c r="AL118" s="103">
        <f t="shared" si="24"/>
        <v>2.9630823966215303E-2</v>
      </c>
    </row>
    <row r="119" spans="1:38" x14ac:dyDescent="0.25">
      <c r="A119" s="61" t="s">
        <v>185</v>
      </c>
      <c r="B119" s="61" t="s">
        <v>455</v>
      </c>
      <c r="C119" s="96">
        <v>965.13927641063856</v>
      </c>
      <c r="D119" s="61" t="s">
        <v>28</v>
      </c>
      <c r="E119" s="69">
        <v>2018</v>
      </c>
      <c r="F119" s="71" t="s">
        <v>562</v>
      </c>
      <c r="G119" s="72" t="s">
        <v>563</v>
      </c>
      <c r="H119" s="73" t="s">
        <v>630</v>
      </c>
      <c r="J119" s="61" t="e">
        <f>IF(VLOOKUP($A119,'[1]2. Child Protection'!$B$8:$BG$226,'[1]2. Child Protection'!T$1,FALSE)=C119,"",VLOOKUP($A119,'[1]2. Child Protection'!$B$8:$BG$226,'[1]2. Child Protection'!T$1,FALSE)-C119)</f>
        <v>#VALUE!</v>
      </c>
      <c r="K119" s="61">
        <f>IF(VLOOKUP($A119,'[1]2. Child Protection'!$B$8:$BG$226,'[1]2. Child Protection'!U$1,FALSE)=D119,"",VLOOKUP($A119,'[1]2. Child Protection'!$B$8:$BG$226,'[1]2. Child Protection'!U$1,FALSE))</f>
        <v>0</v>
      </c>
      <c r="L119" s="74" t="e">
        <f>IF(VLOOKUP($A119,'[1]2. Child Protection'!$B$8:$BG$226,'[1]2. Child Protection'!V$1,FALSE)=#REF!,"",VLOOKUP($A119,'[1]2. Child Protection'!$B$8:$BG$226,'[1]2. Child Protection'!V$1,FALSE)-#REF!)</f>
        <v>#REF!</v>
      </c>
      <c r="M119" s="74" t="e">
        <f>IF(VLOOKUP($A119,'[1]2. Child Protection'!$B$8:$BG$226,'[1]2. Child Protection'!W$1,FALSE)=#REF!,"",VLOOKUP($A119,'[1]2. Child Protection'!$B$8:$BG$226,'[1]2. Child Protection'!W$1,FALSE))</f>
        <v>#REF!</v>
      </c>
      <c r="N119" s="74">
        <f>IF(VLOOKUP($A119,'[1]2. Child Protection'!$B$8:$BG$226,'[1]2. Child Protection'!X$1,FALSE)=E119,"",VLOOKUP($A119,'[1]2. Child Protection'!$B$8:$BG$226,'[1]2. Child Protection'!X$1,FALSE)-E119)</f>
        <v>-1921.2</v>
      </c>
      <c r="O119" s="74" t="e">
        <f>IF(VLOOKUP($A119,'[1]2. Child Protection'!$B$8:$BG$226,'[1]2. Child Protection'!Y$1,FALSE)=#REF!,"",VLOOKUP($A119,'[1]2. Child Protection'!$B$8:$BG$226,'[1]2. Child Protection'!Y$1,FALSE))</f>
        <v>#REF!</v>
      </c>
      <c r="P119" s="74" t="e">
        <f>IF(VLOOKUP($A119,'[1]2. Child Protection'!$B$8:$BG$226,'[1]2. Child Protection'!Z$1,FALSE)=F119,"",VLOOKUP($A119,'[1]2. Child Protection'!$B$8:$BG$226,'[1]2. Child Protection'!Z$1,FALSE)-F119)</f>
        <v>#VALUE!</v>
      </c>
      <c r="Q119" s="74" t="str">
        <f>IF(VLOOKUP($A119,'[1]2. Child Protection'!$B$8:$BG$226,'[1]2. Child Protection'!AA$1,FALSE)=G119,"",VLOOKUP($A119,'[1]2. Child Protection'!$B$8:$BG$226,'[1]2. Child Protection'!AA$1,FALSE))</f>
        <v>y</v>
      </c>
      <c r="R119" s="61" t="str">
        <f>IF(VLOOKUP($A119,'[1]2. Child Protection'!$B$8:$BG$226,'[1]2. Child Protection'!AB$1,FALSE)=H119,"",VLOOKUP($A119,'[1]2. Child Protection'!$B$8:$BG$226,'[1]2. Child Protection'!AB$1,FALSE))</f>
        <v>ENPSF 2018</v>
      </c>
      <c r="S119" s="61" t="s">
        <v>480</v>
      </c>
      <c r="T119" s="103">
        <v>324.74183275126728</v>
      </c>
      <c r="U119" s="61">
        <v>2020</v>
      </c>
      <c r="V119" s="61" t="s">
        <v>545</v>
      </c>
      <c r="X119" s="61" t="s">
        <v>646</v>
      </c>
      <c r="Y119" s="61" t="b">
        <f t="shared" si="25"/>
        <v>1</v>
      </c>
      <c r="Z119" s="103">
        <f t="shared" si="14"/>
        <v>324.74183275126728</v>
      </c>
      <c r="AA119" s="74">
        <f t="shared" si="15"/>
        <v>2020</v>
      </c>
      <c r="AB119" s="74" t="str">
        <f t="shared" si="16"/>
        <v>Y0T17</v>
      </c>
      <c r="AC119" s="74">
        <f t="shared" si="17"/>
        <v>0</v>
      </c>
      <c r="AD119" s="74" t="str">
        <f t="shared" si="18"/>
        <v>National Authority for the Rights of the Children with Disabilities and Adoption</v>
      </c>
      <c r="AE119" s="61" t="b">
        <f t="shared" si="19"/>
        <v>1</v>
      </c>
      <c r="AF119" s="61" t="b">
        <f t="shared" si="20"/>
        <v>1</v>
      </c>
      <c r="AG119" s="61" t="b">
        <f t="shared" si="21"/>
        <v>1</v>
      </c>
      <c r="AH119" s="61" t="b">
        <f t="shared" si="22"/>
        <v>1</v>
      </c>
      <c r="AI119" s="61" t="s">
        <v>510</v>
      </c>
      <c r="AJ119" s="61">
        <v>49.1</v>
      </c>
      <c r="AK119" s="103">
        <f t="shared" si="23"/>
        <v>49.133588997966115</v>
      </c>
      <c r="AL119" s="103">
        <f t="shared" si="24"/>
        <v>3.3588997966113254E-2</v>
      </c>
    </row>
    <row r="120" spans="1:38" x14ac:dyDescent="0.25">
      <c r="A120" s="61" t="s">
        <v>178</v>
      </c>
      <c r="B120" s="61" t="s">
        <v>537</v>
      </c>
      <c r="C120" s="96" t="s">
        <v>12</v>
      </c>
      <c r="D120" s="61" t="s">
        <v>12</v>
      </c>
      <c r="E120" s="69" t="s">
        <v>12</v>
      </c>
      <c r="F120" s="69" t="s">
        <v>12</v>
      </c>
      <c r="G120" s="70" t="s">
        <v>12</v>
      </c>
      <c r="H120" s="73" t="s">
        <v>12</v>
      </c>
      <c r="J120" s="61" t="e">
        <f>IF(VLOOKUP($A120,'[1]2. Child Protection'!$B$8:$BG$226,'[1]2. Child Protection'!T$1,FALSE)=C120,"",VLOOKUP($A120,'[1]2. Child Protection'!$B$8:$BG$226,'[1]2. Child Protection'!T$1,FALSE)-C120)</f>
        <v>#VALUE!</v>
      </c>
      <c r="K120" s="61" t="str">
        <f>IF(VLOOKUP($A120,'[1]2. Child Protection'!$B$8:$BG$226,'[1]2. Child Protection'!U$1,FALSE)=D120,"",VLOOKUP($A120,'[1]2. Child Protection'!$B$8:$BG$226,'[1]2. Child Protection'!U$1,FALSE))</f>
        <v/>
      </c>
      <c r="L120" s="74" t="e">
        <f>IF(VLOOKUP($A120,'[1]2. Child Protection'!$B$8:$BG$226,'[1]2. Child Protection'!V$1,FALSE)=#REF!,"",VLOOKUP($A120,'[1]2. Child Protection'!$B$8:$BG$226,'[1]2. Child Protection'!V$1,FALSE)-#REF!)</f>
        <v>#REF!</v>
      </c>
      <c r="M120" s="74" t="e">
        <f>IF(VLOOKUP($A120,'[1]2. Child Protection'!$B$8:$BG$226,'[1]2. Child Protection'!W$1,FALSE)=#REF!,"",VLOOKUP($A120,'[1]2. Child Protection'!$B$8:$BG$226,'[1]2. Child Protection'!W$1,FALSE))</f>
        <v>#REF!</v>
      </c>
      <c r="N120" s="74" t="e">
        <f>IF(VLOOKUP($A120,'[1]2. Child Protection'!$B$8:$BG$226,'[1]2. Child Protection'!X$1,FALSE)=E120,"",VLOOKUP($A120,'[1]2. Child Protection'!$B$8:$BG$226,'[1]2. Child Protection'!X$1,FALSE)-E120)</f>
        <v>#VALUE!</v>
      </c>
      <c r="O120" s="74" t="e">
        <f>IF(VLOOKUP($A120,'[1]2. Child Protection'!$B$8:$BG$226,'[1]2. Child Protection'!Y$1,FALSE)=#REF!,"",VLOOKUP($A120,'[1]2. Child Protection'!$B$8:$BG$226,'[1]2. Child Protection'!Y$1,FALSE))</f>
        <v>#REF!</v>
      </c>
      <c r="P120" s="74" t="e">
        <f>IF(VLOOKUP($A120,'[1]2. Child Protection'!$B$8:$BG$226,'[1]2. Child Protection'!Z$1,FALSE)=F120,"",VLOOKUP($A120,'[1]2. Child Protection'!$B$8:$BG$226,'[1]2. Child Protection'!Z$1,FALSE)-F120)</f>
        <v>#VALUE!</v>
      </c>
      <c r="Q120" s="74" t="str">
        <f>IF(VLOOKUP($A120,'[1]2. Child Protection'!$B$8:$BG$226,'[1]2. Child Protection'!AA$1,FALSE)=G120,"",VLOOKUP($A120,'[1]2. Child Protection'!$B$8:$BG$226,'[1]2. Child Protection'!AA$1,FALSE))</f>
        <v>v</v>
      </c>
      <c r="R120" s="61" t="str">
        <f>IF(VLOOKUP($A120,'[1]2. Child Protection'!$B$8:$BG$226,'[1]2. Child Protection'!AB$1,FALSE)=H120,"",VLOOKUP($A120,'[1]2. Child Protection'!$B$8:$BG$226,'[1]2. Child Protection'!AB$1,FALSE))</f>
        <v>UNSD Population and Vital Statistics Report, January 2021, latest update on 4 Jan 2022</v>
      </c>
      <c r="S120" s="61" t="s">
        <v>481</v>
      </c>
      <c r="T120" s="103">
        <v>1409.7790160922677</v>
      </c>
      <c r="U120" s="61">
        <v>2010</v>
      </c>
      <c r="V120" s="61" t="s">
        <v>545</v>
      </c>
      <c r="X120" s="61" t="s">
        <v>647</v>
      </c>
      <c r="Y120" s="61" t="b">
        <f t="shared" si="25"/>
        <v>1</v>
      </c>
      <c r="Z120" s="103">
        <f t="shared" si="14"/>
        <v>1409.7790160922677</v>
      </c>
      <c r="AA120" s="74">
        <f t="shared" si="15"/>
        <v>2010</v>
      </c>
      <c r="AB120" s="74" t="str">
        <f t="shared" si="16"/>
        <v>Y0T17</v>
      </c>
      <c r="AC120" s="74">
        <f t="shared" si="17"/>
        <v>0</v>
      </c>
      <c r="AD120" s="74" t="str">
        <f t="shared" si="18"/>
        <v>Ministry of Education and Science and Ministry of Health and Social Development</v>
      </c>
      <c r="AE120" s="61" t="b">
        <f t="shared" si="19"/>
        <v>1</v>
      </c>
      <c r="AF120" s="61" t="b">
        <f t="shared" si="20"/>
        <v>1</v>
      </c>
      <c r="AG120" s="61" t="b">
        <f t="shared" si="21"/>
        <v>1</v>
      </c>
      <c r="AH120" s="61" t="b">
        <f t="shared" si="22"/>
        <v>1</v>
      </c>
      <c r="AI120" s="61" t="s">
        <v>511</v>
      </c>
      <c r="AJ120" s="61">
        <v>188.6</v>
      </c>
      <c r="AK120" s="103">
        <f t="shared" si="23"/>
        <v>188.58563910624349</v>
      </c>
      <c r="AL120" s="103">
        <f t="shared" si="24"/>
        <v>-1.4360893756503401E-2</v>
      </c>
    </row>
    <row r="121" spans="1:38" x14ac:dyDescent="0.25">
      <c r="A121" s="74" t="s">
        <v>223</v>
      </c>
      <c r="B121" s="74" t="s">
        <v>451</v>
      </c>
      <c r="C121" s="74">
        <v>117.71398392205653</v>
      </c>
      <c r="D121" s="74" t="s">
        <v>12</v>
      </c>
      <c r="E121" s="69">
        <v>2020</v>
      </c>
      <c r="F121" s="71" t="s">
        <v>545</v>
      </c>
      <c r="G121" s="72"/>
      <c r="H121" s="73" t="s">
        <v>645</v>
      </c>
      <c r="J121" s="61">
        <f>IF(VLOOKUP($A121,'[1]2. Child Protection'!$B$8:$BG$226,'[1]2. Child Protection'!T$1,FALSE)=C121,"",VLOOKUP($A121,'[1]2. Child Protection'!$B$8:$BG$226,'[1]2. Child Protection'!T$1,FALSE)-C121)</f>
        <v>-19.713983922056528</v>
      </c>
      <c r="K121" s="61" t="str">
        <f>IF(VLOOKUP($A121,'[1]2. Child Protection'!$B$8:$BG$226,'[1]2. Child Protection'!U$1,FALSE)=D121,"",VLOOKUP($A121,'[1]2. Child Protection'!$B$8:$BG$226,'[1]2. Child Protection'!U$1,FALSE))</f>
        <v/>
      </c>
      <c r="L121" s="74" t="e">
        <f>IF(VLOOKUP($A121,'[1]2. Child Protection'!$B$8:$BG$226,'[1]2. Child Protection'!V$1,FALSE)=#REF!,"",VLOOKUP($A121,'[1]2. Child Protection'!$B$8:$BG$226,'[1]2. Child Protection'!V$1,FALSE)-#REF!)</f>
        <v>#REF!</v>
      </c>
      <c r="M121" s="74" t="e">
        <f>IF(VLOOKUP($A121,'[1]2. Child Protection'!$B$8:$BG$226,'[1]2. Child Protection'!W$1,FALSE)=#REF!,"",VLOOKUP($A121,'[1]2. Child Protection'!$B$8:$BG$226,'[1]2. Child Protection'!W$1,FALSE))</f>
        <v>#REF!</v>
      </c>
      <c r="N121" s="74">
        <f>IF(VLOOKUP($A121,'[1]2. Child Protection'!$B$8:$BG$226,'[1]2. Child Protection'!X$1,FALSE)=E121,"",VLOOKUP($A121,'[1]2. Child Protection'!$B$8:$BG$226,'[1]2. Child Protection'!X$1,FALSE)-E121)</f>
        <v>-1920.8</v>
      </c>
      <c r="O121" s="74" t="e">
        <f>IF(VLOOKUP($A121,'[1]2. Child Protection'!$B$8:$BG$226,'[1]2. Child Protection'!Y$1,FALSE)=#REF!,"",VLOOKUP($A121,'[1]2. Child Protection'!$B$8:$BG$226,'[1]2. Child Protection'!Y$1,FALSE))</f>
        <v>#REF!</v>
      </c>
      <c r="P121" s="74" t="e">
        <f>IF(VLOOKUP($A121,'[1]2. Child Protection'!$B$8:$BG$226,'[1]2. Child Protection'!Z$1,FALSE)=F121,"",VLOOKUP($A121,'[1]2. Child Protection'!$B$8:$BG$226,'[1]2. Child Protection'!Z$1,FALSE)-F121)</f>
        <v>#VALUE!</v>
      </c>
      <c r="Q121" s="74" t="str">
        <f>IF(VLOOKUP($A121,'[1]2. Child Protection'!$B$8:$BG$226,'[1]2. Child Protection'!AA$1,FALSE)=G121,"",VLOOKUP($A121,'[1]2. Child Protection'!$B$8:$BG$226,'[1]2. Child Protection'!AA$1,FALSE))</f>
        <v/>
      </c>
      <c r="R121" s="61" t="str">
        <f>IF(VLOOKUP($A121,'[1]2. Child Protection'!$B$8:$BG$226,'[1]2. Child Protection'!AB$1,FALSE)=H121,"",VLOOKUP($A121,'[1]2. Child Protection'!$B$8:$BG$226,'[1]2. Child Protection'!AB$1,FALSE))</f>
        <v>MICS 2012</v>
      </c>
      <c r="S121" s="61" t="s">
        <v>482</v>
      </c>
      <c r="T121" s="103">
        <v>47.181842632576114</v>
      </c>
      <c r="U121" s="61">
        <v>2012</v>
      </c>
      <c r="V121" s="61" t="s">
        <v>545</v>
      </c>
      <c r="X121" s="61" t="s">
        <v>648</v>
      </c>
      <c r="Y121" s="61" t="b">
        <f t="shared" si="25"/>
        <v>1</v>
      </c>
      <c r="Z121" s="103">
        <f t="shared" si="14"/>
        <v>47.181842632576114</v>
      </c>
      <c r="AA121" s="74">
        <f t="shared" si="15"/>
        <v>2012</v>
      </c>
      <c r="AB121" s="74" t="str">
        <f t="shared" si="16"/>
        <v>Y0T17</v>
      </c>
      <c r="AC121" s="74">
        <f t="shared" si="17"/>
        <v>0</v>
      </c>
      <c r="AD121" s="74" t="str">
        <f t="shared" si="18"/>
        <v>Census</v>
      </c>
      <c r="AE121" s="61" t="b">
        <f t="shared" si="19"/>
        <v>1</v>
      </c>
      <c r="AF121" s="61" t="b">
        <f t="shared" si="20"/>
        <v>1</v>
      </c>
      <c r="AG121" s="61" t="b">
        <f t="shared" si="21"/>
        <v>1</v>
      </c>
      <c r="AH121" s="61" t="b">
        <f t="shared" si="22"/>
        <v>1</v>
      </c>
      <c r="AI121" s="61" t="s">
        <v>512</v>
      </c>
      <c r="AJ121" s="61">
        <v>255.5</v>
      </c>
      <c r="AK121" s="103">
        <f t="shared" si="23"/>
        <v>255.48499359950372</v>
      </c>
      <c r="AL121" s="103">
        <f t="shared" si="24"/>
        <v>-1.5006400496275774E-2</v>
      </c>
    </row>
    <row r="122" spans="1:38" x14ac:dyDescent="0.25">
      <c r="A122" s="61" t="s">
        <v>167</v>
      </c>
      <c r="B122" s="61" t="s">
        <v>440</v>
      </c>
      <c r="C122" s="74" t="s">
        <v>12</v>
      </c>
      <c r="D122" s="61" t="s">
        <v>12</v>
      </c>
      <c r="E122" s="69" t="s">
        <v>12</v>
      </c>
      <c r="F122" s="71" t="s">
        <v>12</v>
      </c>
      <c r="G122" s="72" t="s">
        <v>12</v>
      </c>
      <c r="H122" s="73" t="s">
        <v>12</v>
      </c>
      <c r="J122" s="61" t="e">
        <f>IF(VLOOKUP($A122,'[1]2. Child Protection'!$B$8:$BG$226,'[1]2. Child Protection'!T$1,FALSE)=C122,"",VLOOKUP($A122,'[1]2. Child Protection'!$B$8:$BG$226,'[1]2. Child Protection'!T$1,FALSE)-C122)</f>
        <v>#VALUE!</v>
      </c>
      <c r="K122" s="61" t="str">
        <f>IF(VLOOKUP($A122,'[1]2. Child Protection'!$B$8:$BG$226,'[1]2. Child Protection'!U$1,FALSE)=D122,"",VLOOKUP($A122,'[1]2. Child Protection'!$B$8:$BG$226,'[1]2. Child Protection'!U$1,FALSE))</f>
        <v/>
      </c>
      <c r="L122" s="74" t="e">
        <f>IF(VLOOKUP($A122,'[1]2. Child Protection'!$B$8:$BG$226,'[1]2. Child Protection'!V$1,FALSE)=#REF!,"",VLOOKUP($A122,'[1]2. Child Protection'!$B$8:$BG$226,'[1]2. Child Protection'!V$1,FALSE)-#REF!)</f>
        <v>#REF!</v>
      </c>
      <c r="M122" s="74" t="e">
        <f>IF(VLOOKUP($A122,'[1]2. Child Protection'!$B$8:$BG$226,'[1]2. Child Protection'!W$1,FALSE)=#REF!,"",VLOOKUP($A122,'[1]2. Child Protection'!$B$8:$BG$226,'[1]2. Child Protection'!W$1,FALSE))</f>
        <v>#REF!</v>
      </c>
      <c r="N122" s="74" t="e">
        <f>IF(VLOOKUP($A122,'[1]2. Child Protection'!$B$8:$BG$226,'[1]2. Child Protection'!X$1,FALSE)=E122,"",VLOOKUP($A122,'[1]2. Child Protection'!$B$8:$BG$226,'[1]2. Child Protection'!X$1,FALSE)-E122)</f>
        <v>#VALUE!</v>
      </c>
      <c r="O122" s="74" t="e">
        <f>IF(VLOOKUP($A122,'[1]2. Child Protection'!$B$8:$BG$226,'[1]2. Child Protection'!Y$1,FALSE)=#REF!,"",VLOOKUP($A122,'[1]2. Child Protection'!$B$8:$BG$226,'[1]2. Child Protection'!Y$1,FALSE))</f>
        <v>#REF!</v>
      </c>
      <c r="P122" s="74" t="e">
        <f>IF(VLOOKUP($A122,'[1]2. Child Protection'!$B$8:$BG$226,'[1]2. Child Protection'!Z$1,FALSE)=F122,"",VLOOKUP($A122,'[1]2. Child Protection'!$B$8:$BG$226,'[1]2. Child Protection'!Z$1,FALSE)-F122)</f>
        <v>#VALUE!</v>
      </c>
      <c r="Q122" s="74" t="str">
        <f>IF(VLOOKUP($A122,'[1]2. Child Protection'!$B$8:$BG$226,'[1]2. Child Protection'!AA$1,FALSE)=G122,"",VLOOKUP($A122,'[1]2. Child Protection'!$B$8:$BG$226,'[1]2. Child Protection'!AA$1,FALSE))</f>
        <v/>
      </c>
      <c r="R122" s="61" t="str">
        <f>IF(VLOOKUP($A122,'[1]2. Child Protection'!$B$8:$BG$226,'[1]2. Child Protection'!AB$1,FALSE)=H122,"",VLOOKUP($A122,'[1]2. Child Protection'!$B$8:$BG$226,'[1]2. Child Protection'!AB$1,FALSE))</f>
        <v>MICS 2018</v>
      </c>
      <c r="S122" s="61" t="s">
        <v>483</v>
      </c>
      <c r="T122" s="103">
        <v>39.431702307732465</v>
      </c>
      <c r="U122" s="61">
        <v>2021</v>
      </c>
      <c r="V122" s="61" t="s">
        <v>545</v>
      </c>
      <c r="X122" s="61" t="s">
        <v>649</v>
      </c>
      <c r="Y122" s="61" t="b">
        <f t="shared" si="25"/>
        <v>1</v>
      </c>
      <c r="Z122" s="103">
        <f t="shared" si="14"/>
        <v>39.431702307732465</v>
      </c>
      <c r="AA122" s="74">
        <f t="shared" si="15"/>
        <v>2021</v>
      </c>
      <c r="AB122" s="74" t="str">
        <f t="shared" si="16"/>
        <v>Y0T17</v>
      </c>
      <c r="AC122" s="74">
        <f t="shared" si="17"/>
        <v>0</v>
      </c>
      <c r="AD122" s="74" t="str">
        <f t="shared" si="18"/>
        <v>Ministry of Health, Social and Community Development</v>
      </c>
      <c r="AE122" s="61" t="b">
        <f t="shared" si="19"/>
        <v>1</v>
      </c>
      <c r="AF122" s="61" t="b">
        <f t="shared" si="20"/>
        <v>1</v>
      </c>
      <c r="AG122" s="61" t="b">
        <f t="shared" si="21"/>
        <v>1</v>
      </c>
      <c r="AH122" s="61" t="b">
        <f t="shared" si="22"/>
        <v>1</v>
      </c>
      <c r="AI122" s="61" t="s">
        <v>513</v>
      </c>
      <c r="AJ122" s="61">
        <v>120.4</v>
      </c>
      <c r="AK122" s="103">
        <f t="shared" si="23"/>
        <v>120.41135578631118</v>
      </c>
      <c r="AL122" s="103">
        <f t="shared" si="24"/>
        <v>1.1355786311170846E-2</v>
      </c>
    </row>
    <row r="123" spans="1:38" x14ac:dyDescent="0.25">
      <c r="A123" s="61" t="s">
        <v>171</v>
      </c>
      <c r="B123" s="61" t="s">
        <v>443</v>
      </c>
      <c r="C123" s="74">
        <v>179.65220728027489</v>
      </c>
      <c r="D123" s="61" t="s">
        <v>12</v>
      </c>
      <c r="E123" s="69">
        <v>2021</v>
      </c>
      <c r="F123" s="71" t="s">
        <v>545</v>
      </c>
      <c r="G123" s="72"/>
      <c r="H123" s="73" t="s">
        <v>622</v>
      </c>
      <c r="J123" s="61">
        <f>IF(VLOOKUP($A123,'[1]2. Child Protection'!$B$8:$BG$226,'[1]2. Child Protection'!T$1,FALSE)=C123,"",VLOOKUP($A123,'[1]2. Child Protection'!$B$8:$BG$226,'[1]2. Child Protection'!T$1,FALSE)-C123)</f>
        <v>-83.352207280274897</v>
      </c>
      <c r="K123" s="61" t="str">
        <f>IF(VLOOKUP($A123,'[1]2. Child Protection'!$B$8:$BG$226,'[1]2. Child Protection'!U$1,FALSE)=D123,"",VLOOKUP($A123,'[1]2. Child Protection'!$B$8:$BG$226,'[1]2. Child Protection'!U$1,FALSE))</f>
        <v/>
      </c>
      <c r="L123" s="74" t="e">
        <f>IF(VLOOKUP($A123,'[1]2. Child Protection'!$B$8:$BG$226,'[1]2. Child Protection'!V$1,FALSE)=#REF!,"",VLOOKUP($A123,'[1]2. Child Protection'!$B$8:$BG$226,'[1]2. Child Protection'!V$1,FALSE)-#REF!)</f>
        <v>#REF!</v>
      </c>
      <c r="M123" s="74" t="e">
        <f>IF(VLOOKUP($A123,'[1]2. Child Protection'!$B$8:$BG$226,'[1]2. Child Protection'!W$1,FALSE)=#REF!,"",VLOOKUP($A123,'[1]2. Child Protection'!$B$8:$BG$226,'[1]2. Child Protection'!W$1,FALSE))</f>
        <v>#REF!</v>
      </c>
      <c r="N123" s="74">
        <f>IF(VLOOKUP($A123,'[1]2. Child Protection'!$B$8:$BG$226,'[1]2. Child Protection'!X$1,FALSE)=E123,"",VLOOKUP($A123,'[1]2. Child Protection'!$B$8:$BG$226,'[1]2. Child Protection'!X$1,FALSE)-E123)</f>
        <v>-1922.5</v>
      </c>
      <c r="O123" s="74" t="e">
        <f>IF(VLOOKUP($A123,'[1]2. Child Protection'!$B$8:$BG$226,'[1]2. Child Protection'!Y$1,FALSE)=#REF!,"",VLOOKUP($A123,'[1]2. Child Protection'!$B$8:$BG$226,'[1]2. Child Protection'!Y$1,FALSE))</f>
        <v>#REF!</v>
      </c>
      <c r="P123" s="74" t="e">
        <f>IF(VLOOKUP($A123,'[1]2. Child Protection'!$B$8:$BG$226,'[1]2. Child Protection'!Z$1,FALSE)=F123,"",VLOOKUP($A123,'[1]2. Child Protection'!$B$8:$BG$226,'[1]2. Child Protection'!Z$1,FALSE)-F123)</f>
        <v>#VALUE!</v>
      </c>
      <c r="Q123" s="74" t="str">
        <f>IF(VLOOKUP($A123,'[1]2. Child Protection'!$B$8:$BG$226,'[1]2. Child Protection'!AA$1,FALSE)=G123,"",VLOOKUP($A123,'[1]2. Child Protection'!$B$8:$BG$226,'[1]2. Child Protection'!AA$1,FALSE))</f>
        <v/>
      </c>
      <c r="R123" s="61" t="str">
        <f>IF(VLOOKUP($A123,'[1]2. Child Protection'!$B$8:$BG$226,'[1]2. Child Protection'!AB$1,FALSE)=H123,"",VLOOKUP($A123,'[1]2. Child Protection'!$B$8:$BG$226,'[1]2. Child Protection'!AB$1,FALSE))</f>
        <v>DHS 2016-17</v>
      </c>
      <c r="S123" s="61" t="s">
        <v>484</v>
      </c>
      <c r="T123" s="103">
        <v>77.536829994247285</v>
      </c>
      <c r="U123" s="61">
        <v>2021</v>
      </c>
      <c r="V123" s="61" t="s">
        <v>545</v>
      </c>
      <c r="X123" s="61" t="s">
        <v>650</v>
      </c>
      <c r="Y123" s="61" t="b">
        <f t="shared" si="25"/>
        <v>1</v>
      </c>
      <c r="Z123" s="103">
        <f t="shared" si="14"/>
        <v>77.536829994247285</v>
      </c>
      <c r="AA123" s="74">
        <f t="shared" si="15"/>
        <v>2021</v>
      </c>
      <c r="AB123" s="74" t="str">
        <f t="shared" si="16"/>
        <v>Y0T17</v>
      </c>
      <c r="AC123" s="74">
        <f t="shared" si="17"/>
        <v>0</v>
      </c>
      <c r="AD123" s="74" t="str">
        <f t="shared" si="18"/>
        <v>Ministry of Equity, Social Justice and Empowerment</v>
      </c>
      <c r="AE123" s="61" t="b">
        <f t="shared" si="19"/>
        <v>1</v>
      </c>
      <c r="AF123" s="61" t="b">
        <f t="shared" si="20"/>
        <v>1</v>
      </c>
      <c r="AG123" s="61" t="b">
        <f t="shared" si="21"/>
        <v>1</v>
      </c>
      <c r="AH123" s="61" t="b">
        <f t="shared" si="22"/>
        <v>1</v>
      </c>
      <c r="AI123" s="61" t="s">
        <v>515</v>
      </c>
      <c r="AJ123" s="61">
        <v>164</v>
      </c>
      <c r="AK123" s="103">
        <f t="shared" si="23"/>
        <v>163.98062210710603</v>
      </c>
      <c r="AL123" s="103">
        <f t="shared" si="24"/>
        <v>-1.9377892893970738E-2</v>
      </c>
    </row>
    <row r="124" spans="1:38" x14ac:dyDescent="0.25">
      <c r="A124" s="61" t="s">
        <v>177</v>
      </c>
      <c r="B124" s="61" t="s">
        <v>449</v>
      </c>
      <c r="C124" s="74">
        <v>54.860954457767768</v>
      </c>
      <c r="D124" s="61" t="s">
        <v>12</v>
      </c>
      <c r="E124" s="69">
        <v>2020</v>
      </c>
      <c r="F124" s="71" t="s">
        <v>545</v>
      </c>
      <c r="G124" s="72"/>
      <c r="H124" s="73" t="s">
        <v>626</v>
      </c>
      <c r="J124" s="61">
        <f>IF(VLOOKUP($A124,'[1]2. Child Protection'!$B$8:$BG$226,'[1]2. Child Protection'!T$1,FALSE)=C124,"",VLOOKUP($A124,'[1]2. Child Protection'!$B$8:$BG$226,'[1]2. Child Protection'!T$1,FALSE)-C124)</f>
        <v>34.339045542232235</v>
      </c>
      <c r="K124" s="61" t="str">
        <f>IF(VLOOKUP($A124,'[1]2. Child Protection'!$B$8:$BG$226,'[1]2. Child Protection'!U$1,FALSE)=D124,"",VLOOKUP($A124,'[1]2. Child Protection'!$B$8:$BG$226,'[1]2. Child Protection'!U$1,FALSE))</f>
        <v>y</v>
      </c>
      <c r="L124" s="74" t="e">
        <f>IF(VLOOKUP($A124,'[1]2. Child Protection'!$B$8:$BG$226,'[1]2. Child Protection'!V$1,FALSE)=#REF!,"",VLOOKUP($A124,'[1]2. Child Protection'!$B$8:$BG$226,'[1]2. Child Protection'!V$1,FALSE)-#REF!)</f>
        <v>#REF!</v>
      </c>
      <c r="M124" s="74" t="e">
        <f>IF(VLOOKUP($A124,'[1]2. Child Protection'!$B$8:$BG$226,'[1]2. Child Protection'!W$1,FALSE)=#REF!,"",VLOOKUP($A124,'[1]2. Child Protection'!$B$8:$BG$226,'[1]2. Child Protection'!W$1,FALSE))</f>
        <v>#REF!</v>
      </c>
      <c r="N124" s="74">
        <f>IF(VLOOKUP($A124,'[1]2. Child Protection'!$B$8:$BG$226,'[1]2. Child Protection'!X$1,FALSE)=E124,"",VLOOKUP($A124,'[1]2. Child Protection'!$B$8:$BG$226,'[1]2. Child Protection'!X$1,FALSE)-E124)</f>
        <v>-1923</v>
      </c>
      <c r="O124" s="74" t="e">
        <f>IF(VLOOKUP($A124,'[1]2. Child Protection'!$B$8:$BG$226,'[1]2. Child Protection'!Y$1,FALSE)=#REF!,"",VLOOKUP($A124,'[1]2. Child Protection'!$B$8:$BG$226,'[1]2. Child Protection'!Y$1,FALSE))</f>
        <v>#REF!</v>
      </c>
      <c r="P124" s="74" t="e">
        <f>IF(VLOOKUP($A124,'[1]2. Child Protection'!$B$8:$BG$226,'[1]2. Child Protection'!Z$1,FALSE)=F124,"",VLOOKUP($A124,'[1]2. Child Protection'!$B$8:$BG$226,'[1]2. Child Protection'!Z$1,FALSE)-F124)</f>
        <v>#VALUE!</v>
      </c>
      <c r="Q124" s="74" t="str">
        <f>IF(VLOOKUP($A124,'[1]2. Child Protection'!$B$8:$BG$226,'[1]2. Child Protection'!AA$1,FALSE)=G124,"",VLOOKUP($A124,'[1]2. Child Protection'!$B$8:$BG$226,'[1]2. Child Protection'!AA$1,FALSE))</f>
        <v>y</v>
      </c>
      <c r="R124" s="61" t="str">
        <f>IF(VLOOKUP($A124,'[1]2. Child Protection'!$B$8:$BG$226,'[1]2. Child Protection'!AB$1,FALSE)=H124,"",VLOOKUP($A124,'[1]2. Child Protection'!$B$8:$BG$226,'[1]2. Child Protection'!AB$1,FALSE))</f>
        <v>INEGI. Population and Housing Census 2020</v>
      </c>
      <c r="S124" s="61" t="s">
        <v>485</v>
      </c>
      <c r="T124" s="103">
        <v>119.63766877456843</v>
      </c>
      <c r="U124" s="61">
        <v>2021</v>
      </c>
      <c r="V124" s="61" t="s">
        <v>545</v>
      </c>
      <c r="X124" s="61" t="s">
        <v>651</v>
      </c>
      <c r="Y124" s="61" t="b">
        <f t="shared" si="25"/>
        <v>1</v>
      </c>
      <c r="Z124" s="103">
        <f t="shared" si="14"/>
        <v>119.63766877456843</v>
      </c>
      <c r="AA124" s="74">
        <f t="shared" si="15"/>
        <v>2021</v>
      </c>
      <c r="AB124" s="74" t="str">
        <f t="shared" si="16"/>
        <v>Y0T17</v>
      </c>
      <c r="AC124" s="74">
        <f t="shared" si="17"/>
        <v>0</v>
      </c>
      <c r="AD124" s="74" t="str">
        <f t="shared" si="18"/>
        <v>Ministry of Social Mobilisation</v>
      </c>
      <c r="AE124" s="61" t="b">
        <f t="shared" si="19"/>
        <v>1</v>
      </c>
      <c r="AF124" s="61" t="b">
        <f t="shared" si="20"/>
        <v>1</v>
      </c>
      <c r="AG124" s="61" t="b">
        <f t="shared" si="21"/>
        <v>1</v>
      </c>
      <c r="AH124" s="61" t="b">
        <f t="shared" si="22"/>
        <v>1</v>
      </c>
      <c r="AI124" s="61" t="s">
        <v>516</v>
      </c>
      <c r="AJ124" s="61">
        <v>101.1</v>
      </c>
      <c r="AK124" s="103">
        <f t="shared" si="23"/>
        <v>101.08558969843286</v>
      </c>
      <c r="AL124" s="103">
        <f t="shared" si="24"/>
        <v>-1.4410301567139072E-2</v>
      </c>
    </row>
    <row r="125" spans="1:38" x14ac:dyDescent="0.25">
      <c r="A125" s="61" t="s">
        <v>174</v>
      </c>
      <c r="B125" s="61" t="s">
        <v>446</v>
      </c>
      <c r="C125" s="74" t="s">
        <v>12</v>
      </c>
      <c r="D125" s="61" t="s">
        <v>12</v>
      </c>
      <c r="E125" s="69" t="s">
        <v>12</v>
      </c>
      <c r="F125" s="71" t="s">
        <v>12</v>
      </c>
      <c r="G125" s="72" t="s">
        <v>12</v>
      </c>
      <c r="H125" s="73" t="s">
        <v>12</v>
      </c>
      <c r="J125" s="61" t="e">
        <f>IF(VLOOKUP($A125,'[1]2. Child Protection'!$B$8:$BG$226,'[1]2. Child Protection'!T$1,FALSE)=C125,"",VLOOKUP($A125,'[1]2. Child Protection'!$B$8:$BG$226,'[1]2. Child Protection'!T$1,FALSE)-C125)</f>
        <v>#VALUE!</v>
      </c>
      <c r="K125" s="61" t="str">
        <f>IF(VLOOKUP($A125,'[1]2. Child Protection'!$B$8:$BG$226,'[1]2. Child Protection'!U$1,FALSE)=D125,"",VLOOKUP($A125,'[1]2. Child Protection'!$B$8:$BG$226,'[1]2. Child Protection'!U$1,FALSE))</f>
        <v/>
      </c>
      <c r="L125" s="74" t="e">
        <f>IF(VLOOKUP($A125,'[1]2. Child Protection'!$B$8:$BG$226,'[1]2. Child Protection'!V$1,FALSE)=#REF!,"",VLOOKUP($A125,'[1]2. Child Protection'!$B$8:$BG$226,'[1]2. Child Protection'!V$1,FALSE)-#REF!)</f>
        <v>#REF!</v>
      </c>
      <c r="M125" s="74" t="e">
        <f>IF(VLOOKUP($A125,'[1]2. Child Protection'!$B$8:$BG$226,'[1]2. Child Protection'!W$1,FALSE)=#REF!,"",VLOOKUP($A125,'[1]2. Child Protection'!$B$8:$BG$226,'[1]2. Child Protection'!W$1,FALSE))</f>
        <v>#REF!</v>
      </c>
      <c r="N125" s="74" t="e">
        <f>IF(VLOOKUP($A125,'[1]2. Child Protection'!$B$8:$BG$226,'[1]2. Child Protection'!X$1,FALSE)=E125,"",VLOOKUP($A125,'[1]2. Child Protection'!$B$8:$BG$226,'[1]2. Child Protection'!X$1,FALSE)-E125)</f>
        <v>#VALUE!</v>
      </c>
      <c r="O125" s="74" t="e">
        <f>IF(VLOOKUP($A125,'[1]2. Child Protection'!$B$8:$BG$226,'[1]2. Child Protection'!Y$1,FALSE)=#REF!,"",VLOOKUP($A125,'[1]2. Child Protection'!$B$8:$BG$226,'[1]2. Child Protection'!Y$1,FALSE))</f>
        <v>#REF!</v>
      </c>
      <c r="P125" s="74" t="e">
        <f>IF(VLOOKUP($A125,'[1]2. Child Protection'!$B$8:$BG$226,'[1]2. Child Protection'!Z$1,FALSE)=F125,"",VLOOKUP($A125,'[1]2. Child Protection'!$B$8:$BG$226,'[1]2. Child Protection'!Z$1,FALSE)-F125)</f>
        <v>#VALUE!</v>
      </c>
      <c r="Q125" s="74" t="str">
        <f>IF(VLOOKUP($A125,'[1]2. Child Protection'!$B$8:$BG$226,'[1]2. Child Protection'!AA$1,FALSE)=G125,"",VLOOKUP($A125,'[1]2. Child Protection'!$B$8:$BG$226,'[1]2. Child Protection'!AA$1,FALSE))</f>
        <v/>
      </c>
      <c r="R125" s="61" t="str">
        <f>IF(VLOOKUP($A125,'[1]2. Child Protection'!$B$8:$BG$226,'[1]2. Child Protection'!AB$1,FALSE)=H125,"",VLOOKUP($A125,'[1]2. Child Protection'!$B$8:$BG$226,'[1]2. Child Protection'!AB$1,FALSE))</f>
        <v>ICHNS 2017</v>
      </c>
      <c r="S125" s="61" t="s">
        <v>490</v>
      </c>
      <c r="T125" s="103">
        <v>113.6275711965407</v>
      </c>
      <c r="U125" s="61">
        <v>2010</v>
      </c>
      <c r="V125" s="61" t="s">
        <v>545</v>
      </c>
      <c r="X125" s="61" t="s">
        <v>652</v>
      </c>
      <c r="Y125" s="61" t="b">
        <f t="shared" si="25"/>
        <v>1</v>
      </c>
      <c r="Z125" s="103">
        <f t="shared" si="14"/>
        <v>113.6275711965407</v>
      </c>
      <c r="AA125" s="74">
        <f t="shared" si="15"/>
        <v>2010</v>
      </c>
      <c r="AB125" s="74" t="str">
        <f t="shared" si="16"/>
        <v>Y0T17</v>
      </c>
      <c r="AC125" s="74">
        <f t="shared" si="17"/>
        <v>0</v>
      </c>
      <c r="AD125" s="74" t="str">
        <f t="shared" si="18"/>
        <v>UNICEF Country Office</v>
      </c>
      <c r="AE125" s="61" t="b">
        <f t="shared" si="19"/>
        <v>1</v>
      </c>
      <c r="AF125" s="61" t="b">
        <f t="shared" si="20"/>
        <v>1</v>
      </c>
      <c r="AG125" s="61" t="b">
        <f t="shared" si="21"/>
        <v>1</v>
      </c>
      <c r="AH125" s="61" t="b">
        <f t="shared" si="22"/>
        <v>1</v>
      </c>
      <c r="AI125" s="61" t="s">
        <v>517</v>
      </c>
      <c r="AJ125" s="61">
        <v>55.6</v>
      </c>
      <c r="AK125" s="103">
        <f t="shared" si="23"/>
        <v>55.589985269354031</v>
      </c>
      <c r="AL125" s="103">
        <f t="shared" si="24"/>
        <v>-1.001473064597036E-2</v>
      </c>
    </row>
    <row r="126" spans="1:38" x14ac:dyDescent="0.25">
      <c r="A126" s="61" t="s">
        <v>204</v>
      </c>
      <c r="B126" s="61" t="s">
        <v>467</v>
      </c>
      <c r="C126" s="74">
        <v>25.514419291816914</v>
      </c>
      <c r="D126" s="61" t="s">
        <v>12</v>
      </c>
      <c r="E126" s="69">
        <v>2020</v>
      </c>
      <c r="F126" s="71" t="s">
        <v>545</v>
      </c>
      <c r="G126" s="72"/>
      <c r="H126" s="73" t="s">
        <v>614</v>
      </c>
      <c r="J126" s="61">
        <f>IF(VLOOKUP($A126,'[1]2. Child Protection'!$B$8:$BG$226,'[1]2. Child Protection'!T$1,FALSE)=C126,"",VLOOKUP($A126,'[1]2. Child Protection'!$B$8:$BG$226,'[1]2. Child Protection'!T$1,FALSE)-C126)</f>
        <v>73.485580708183079</v>
      </c>
      <c r="K126" s="61" t="str">
        <f>IF(VLOOKUP($A126,'[1]2. Child Protection'!$B$8:$BG$226,'[1]2. Child Protection'!U$1,FALSE)=D126,"",VLOOKUP($A126,'[1]2. Child Protection'!$B$8:$BG$226,'[1]2. Child Protection'!U$1,FALSE))</f>
        <v/>
      </c>
      <c r="L126" s="74" t="e">
        <f>IF(VLOOKUP($A126,'[1]2. Child Protection'!$B$8:$BG$226,'[1]2. Child Protection'!V$1,FALSE)=#REF!,"",VLOOKUP($A126,'[1]2. Child Protection'!$B$8:$BG$226,'[1]2. Child Protection'!V$1,FALSE)-#REF!)</f>
        <v>#REF!</v>
      </c>
      <c r="M126" s="74" t="e">
        <f>IF(VLOOKUP($A126,'[1]2. Child Protection'!$B$8:$BG$226,'[1]2. Child Protection'!W$1,FALSE)=#REF!,"",VLOOKUP($A126,'[1]2. Child Protection'!$B$8:$BG$226,'[1]2. Child Protection'!W$1,FALSE))</f>
        <v>#REF!</v>
      </c>
      <c r="N126" s="74">
        <f>IF(VLOOKUP($A126,'[1]2. Child Protection'!$B$8:$BG$226,'[1]2. Child Protection'!X$1,FALSE)=E126,"",VLOOKUP($A126,'[1]2. Child Protection'!$B$8:$BG$226,'[1]2. Child Protection'!X$1,FALSE)-E126)</f>
        <v>-1920.3</v>
      </c>
      <c r="O126" s="74" t="e">
        <f>IF(VLOOKUP($A126,'[1]2. Child Protection'!$B$8:$BG$226,'[1]2. Child Protection'!Y$1,FALSE)=#REF!,"",VLOOKUP($A126,'[1]2. Child Protection'!$B$8:$BG$226,'[1]2. Child Protection'!Y$1,FALSE))</f>
        <v>#REF!</v>
      </c>
      <c r="P126" s="74" t="e">
        <f>IF(VLOOKUP($A126,'[1]2. Child Protection'!$B$8:$BG$226,'[1]2. Child Protection'!Z$1,FALSE)=F126,"",VLOOKUP($A126,'[1]2. Child Protection'!$B$8:$BG$226,'[1]2. Child Protection'!Z$1,FALSE)-F126)</f>
        <v>#VALUE!</v>
      </c>
      <c r="Q126" s="74" t="str">
        <f>IF(VLOOKUP($A126,'[1]2. Child Protection'!$B$8:$BG$226,'[1]2. Child Protection'!AA$1,FALSE)=G126,"",VLOOKUP($A126,'[1]2. Child Protection'!$B$8:$BG$226,'[1]2. Child Protection'!AA$1,FALSE))</f>
        <v/>
      </c>
      <c r="R126" s="61" t="str">
        <f>IF(VLOOKUP($A126,'[1]2. Child Protection'!$B$8:$BG$226,'[1]2. Child Protection'!AB$1,FALSE)=H126,"",VLOOKUP($A126,'[1]2. Child Protection'!$B$8:$BG$226,'[1]2. Child Protection'!AB$1,FALSE))</f>
        <v>MICS 2018-19</v>
      </c>
      <c r="S126" s="61" t="s">
        <v>491</v>
      </c>
      <c r="T126" s="103">
        <v>39.307055434473376</v>
      </c>
      <c r="U126" s="61">
        <v>2020</v>
      </c>
      <c r="V126" s="61" t="s">
        <v>545</v>
      </c>
      <c r="X126" s="61" t="s">
        <v>653</v>
      </c>
      <c r="Y126" s="61" t="b">
        <f t="shared" si="25"/>
        <v>1</v>
      </c>
      <c r="Z126" s="103">
        <f t="shared" si="14"/>
        <v>39.307055434473376</v>
      </c>
      <c r="AA126" s="74">
        <f t="shared" si="15"/>
        <v>2020</v>
      </c>
      <c r="AB126" s="74" t="str">
        <f t="shared" si="16"/>
        <v>Y0T17</v>
      </c>
      <c r="AC126" s="74">
        <f t="shared" si="17"/>
        <v>0</v>
      </c>
      <c r="AD126" s="74" t="str">
        <f t="shared" si="18"/>
        <v>Republic Institute for Social Protection</v>
      </c>
      <c r="AE126" s="61" t="b">
        <f t="shared" si="19"/>
        <v>1</v>
      </c>
      <c r="AF126" s="61" t="b">
        <f t="shared" si="20"/>
        <v>1</v>
      </c>
      <c r="AG126" s="61" t="b">
        <f t="shared" si="21"/>
        <v>1</v>
      </c>
      <c r="AH126" s="61" t="b">
        <f t="shared" si="22"/>
        <v>1</v>
      </c>
      <c r="AI126" s="61" t="s">
        <v>518</v>
      </c>
      <c r="AJ126" s="61">
        <v>241.2</v>
      </c>
      <c r="AK126" s="103">
        <f t="shared" si="23"/>
        <v>241.18245889171124</v>
      </c>
      <c r="AL126" s="103">
        <f t="shared" si="24"/>
        <v>-1.7541108288753549E-2</v>
      </c>
    </row>
    <row r="127" spans="1:38" x14ac:dyDescent="0.25">
      <c r="A127" s="61" t="s">
        <v>172</v>
      </c>
      <c r="B127" s="61" t="s">
        <v>444</v>
      </c>
      <c r="C127" s="74">
        <v>6.5959391702546375</v>
      </c>
      <c r="D127" s="61" t="s">
        <v>12</v>
      </c>
      <c r="E127" s="69">
        <v>2020</v>
      </c>
      <c r="F127" s="71" t="s">
        <v>545</v>
      </c>
      <c r="G127" s="72"/>
      <c r="H127" s="73" t="s">
        <v>623</v>
      </c>
      <c r="J127" s="61">
        <f>IF(VLOOKUP($A127,'[1]2. Child Protection'!$B$8:$BG$226,'[1]2. Child Protection'!T$1,FALSE)=C127,"",VLOOKUP($A127,'[1]2. Child Protection'!$B$8:$BG$226,'[1]2. Child Protection'!T$1,FALSE)-C127)</f>
        <v>80.804060829745367</v>
      </c>
      <c r="K127" s="61" t="str">
        <f>IF(VLOOKUP($A127,'[1]2. Child Protection'!$B$8:$BG$226,'[1]2. Child Protection'!U$1,FALSE)=D127,"",VLOOKUP($A127,'[1]2. Child Protection'!$B$8:$BG$226,'[1]2. Child Protection'!U$1,FALSE))</f>
        <v>y</v>
      </c>
      <c r="L127" s="74" t="e">
        <f>IF(VLOOKUP($A127,'[1]2. Child Protection'!$B$8:$BG$226,'[1]2. Child Protection'!V$1,FALSE)=#REF!,"",VLOOKUP($A127,'[1]2. Child Protection'!$B$8:$BG$226,'[1]2. Child Protection'!V$1,FALSE)-#REF!)</f>
        <v>#REF!</v>
      </c>
      <c r="M127" s="74" t="e">
        <f>IF(VLOOKUP($A127,'[1]2. Child Protection'!$B$8:$BG$226,'[1]2. Child Protection'!W$1,FALSE)=#REF!,"",VLOOKUP($A127,'[1]2. Child Protection'!$B$8:$BG$226,'[1]2. Child Protection'!W$1,FALSE))</f>
        <v>#REF!</v>
      </c>
      <c r="N127" s="74">
        <f>IF(VLOOKUP($A127,'[1]2. Child Protection'!$B$8:$BG$226,'[1]2. Child Protection'!X$1,FALSE)=E127,"",VLOOKUP($A127,'[1]2. Child Protection'!$B$8:$BG$226,'[1]2. Child Protection'!X$1,FALSE)-E127)</f>
        <v>-1932.2</v>
      </c>
      <c r="O127" s="74" t="e">
        <f>IF(VLOOKUP($A127,'[1]2. Child Protection'!$B$8:$BG$226,'[1]2. Child Protection'!Y$1,FALSE)=#REF!,"",VLOOKUP($A127,'[1]2. Child Protection'!$B$8:$BG$226,'[1]2. Child Protection'!Y$1,FALSE))</f>
        <v>#REF!</v>
      </c>
      <c r="P127" s="74" t="e">
        <f>IF(VLOOKUP($A127,'[1]2. Child Protection'!$B$8:$BG$226,'[1]2. Child Protection'!Z$1,FALSE)=F127,"",VLOOKUP($A127,'[1]2. Child Protection'!$B$8:$BG$226,'[1]2. Child Protection'!Z$1,FALSE)-F127)</f>
        <v>#VALUE!</v>
      </c>
      <c r="Q127" s="74" t="str">
        <f>IF(VLOOKUP($A127,'[1]2. Child Protection'!$B$8:$BG$226,'[1]2. Child Protection'!AA$1,FALSE)=G127,"",VLOOKUP($A127,'[1]2. Child Protection'!$B$8:$BG$226,'[1]2. Child Protection'!AA$1,FALSE))</f>
        <v>y</v>
      </c>
      <c r="R127" s="61" t="str">
        <f>IF(VLOOKUP($A127,'[1]2. Child Protection'!$B$8:$BG$226,'[1]2. Child Protection'!AB$1,FALSE)=H127,"",VLOOKUP($A127,'[1]2. Child Protection'!$B$8:$BG$226,'[1]2. Child Protection'!AB$1,FALSE))</f>
        <v>DHS 2018</v>
      </c>
      <c r="S127" s="61" t="s">
        <v>493</v>
      </c>
      <c r="T127" s="103">
        <v>58.569497131906068</v>
      </c>
      <c r="U127" s="61">
        <v>2021</v>
      </c>
      <c r="V127" s="61" t="s">
        <v>545</v>
      </c>
      <c r="X127" s="61" t="s">
        <v>654</v>
      </c>
      <c r="Y127" s="61" t="b">
        <f t="shared" si="25"/>
        <v>1</v>
      </c>
      <c r="Z127" s="103">
        <f t="shared" si="14"/>
        <v>58.569497131906068</v>
      </c>
      <c r="AA127" s="74">
        <f t="shared" si="15"/>
        <v>2021</v>
      </c>
      <c r="AB127" s="74" t="str">
        <f t="shared" si="16"/>
        <v>Y0T17</v>
      </c>
      <c r="AC127" s="74">
        <f t="shared" si="17"/>
        <v>0</v>
      </c>
      <c r="AD127" s="74" t="str">
        <f t="shared" si="18"/>
        <v>Ministry of Gender and Children’s Affairs</v>
      </c>
      <c r="AE127" s="61" t="b">
        <f t="shared" si="19"/>
        <v>1</v>
      </c>
      <c r="AF127" s="61" t="b">
        <f t="shared" si="20"/>
        <v>1</v>
      </c>
      <c r="AG127" s="61" t="b">
        <f t="shared" si="21"/>
        <v>1</v>
      </c>
      <c r="AH127" s="61" t="b">
        <f t="shared" si="22"/>
        <v>1</v>
      </c>
      <c r="AI127" s="61" t="s">
        <v>519</v>
      </c>
      <c r="AJ127" s="61">
        <v>107.7</v>
      </c>
      <c r="AK127" s="103">
        <f t="shared" si="23"/>
        <v>107.65359362513857</v>
      </c>
      <c r="AL127" s="103">
        <f t="shared" si="24"/>
        <v>-4.6406374861433619E-2</v>
      </c>
    </row>
    <row r="128" spans="1:38" x14ac:dyDescent="0.25">
      <c r="A128" s="61" t="s">
        <v>173</v>
      </c>
      <c r="B128" s="61" t="s">
        <v>445</v>
      </c>
      <c r="C128" s="96">
        <v>282.57295519934235</v>
      </c>
      <c r="D128" s="61" t="s">
        <v>12</v>
      </c>
      <c r="E128" s="69">
        <v>2010</v>
      </c>
      <c r="F128" s="69" t="s">
        <v>545</v>
      </c>
      <c r="G128" s="70"/>
      <c r="H128" s="73" t="s">
        <v>624</v>
      </c>
      <c r="J128" s="61" t="e">
        <f>IF(VLOOKUP($A128,'[1]2. Child Protection'!$B$8:$BG$226,'[1]2. Child Protection'!T$1,FALSE)=C128,"",VLOOKUP($A128,'[1]2. Child Protection'!$B$8:$BG$226,'[1]2. Child Protection'!T$1,FALSE)-C128)</f>
        <v>#VALUE!</v>
      </c>
      <c r="K128" s="61" t="str">
        <f>IF(VLOOKUP($A128,'[1]2. Child Protection'!$B$8:$BG$226,'[1]2. Child Protection'!U$1,FALSE)=D128,"",VLOOKUP($A128,'[1]2. Child Protection'!$B$8:$BG$226,'[1]2. Child Protection'!U$1,FALSE))</f>
        <v/>
      </c>
      <c r="L128" s="74" t="e">
        <f>IF(VLOOKUP($A128,'[1]2. Child Protection'!$B$8:$BG$226,'[1]2. Child Protection'!V$1,FALSE)=#REF!,"",VLOOKUP($A128,'[1]2. Child Protection'!$B$8:$BG$226,'[1]2. Child Protection'!V$1,FALSE)-#REF!)</f>
        <v>#REF!</v>
      </c>
      <c r="M128" s="74" t="e">
        <f>IF(VLOOKUP($A128,'[1]2. Child Protection'!$B$8:$BG$226,'[1]2. Child Protection'!W$1,FALSE)=#REF!,"",VLOOKUP($A128,'[1]2. Child Protection'!$B$8:$BG$226,'[1]2. Child Protection'!W$1,FALSE))</f>
        <v>#REF!</v>
      </c>
      <c r="N128" s="74">
        <f>IF(VLOOKUP($A128,'[1]2. Child Protection'!$B$8:$BG$226,'[1]2. Child Protection'!X$1,FALSE)=E128,"",VLOOKUP($A128,'[1]2. Child Protection'!$B$8:$BG$226,'[1]2. Child Protection'!X$1,FALSE)-E128)</f>
        <v>-1910</v>
      </c>
      <c r="O128" s="74" t="e">
        <f>IF(VLOOKUP($A128,'[1]2. Child Protection'!$B$8:$BG$226,'[1]2. Child Protection'!Y$1,FALSE)=#REF!,"",VLOOKUP($A128,'[1]2. Child Protection'!$B$8:$BG$226,'[1]2. Child Protection'!Y$1,FALSE))</f>
        <v>#REF!</v>
      </c>
      <c r="P128" s="74" t="e">
        <f>IF(VLOOKUP($A128,'[1]2. Child Protection'!$B$8:$BG$226,'[1]2. Child Protection'!Z$1,FALSE)=F128,"",VLOOKUP($A128,'[1]2. Child Protection'!$B$8:$BG$226,'[1]2. Child Protection'!Z$1,FALSE)-F128)</f>
        <v>#VALUE!</v>
      </c>
      <c r="Q128" s="74" t="str">
        <f>IF(VLOOKUP($A128,'[1]2. Child Protection'!$B$8:$BG$226,'[1]2. Child Protection'!AA$1,FALSE)=G128,"",VLOOKUP($A128,'[1]2. Child Protection'!$B$8:$BG$226,'[1]2. Child Protection'!AA$1,FALSE))</f>
        <v>v</v>
      </c>
      <c r="R128" s="61" t="str">
        <f>IF(VLOOKUP($A128,'[1]2. Child Protection'!$B$8:$BG$226,'[1]2. Child Protection'!AB$1,FALSE)=H128,"",VLOOKUP($A128,'[1]2. Child Protection'!$B$8:$BG$226,'[1]2. Child Protection'!AB$1,FALSE))</f>
        <v>UNSD Population and Vital Statistics Report, January 2021, latest update on 4 Jan 2022</v>
      </c>
      <c r="S128" s="61" t="s">
        <v>495</v>
      </c>
      <c r="T128" s="103">
        <v>428.18199507895315</v>
      </c>
      <c r="U128" s="61">
        <v>2007</v>
      </c>
      <c r="V128" s="61" t="s">
        <v>545</v>
      </c>
      <c r="X128" s="61" t="s">
        <v>703</v>
      </c>
      <c r="Y128" s="61" t="b">
        <f t="shared" si="25"/>
        <v>0</v>
      </c>
      <c r="Z128" s="103">
        <f t="shared" si="14"/>
        <v>0</v>
      </c>
      <c r="AA128" s="74">
        <f t="shared" si="15"/>
        <v>0</v>
      </c>
      <c r="AB128" s="74">
        <f t="shared" si="16"/>
        <v>0</v>
      </c>
      <c r="AC128" s="74">
        <f t="shared" si="17"/>
        <v>0</v>
      </c>
      <c r="AD128" s="74">
        <f t="shared" si="18"/>
        <v>0</v>
      </c>
      <c r="AE128" s="61" t="b">
        <f t="shared" si="19"/>
        <v>0</v>
      </c>
      <c r="AF128" s="61" t="b">
        <f t="shared" si="20"/>
        <v>0</v>
      </c>
      <c r="AG128" s="61" t="b">
        <f t="shared" si="21"/>
        <v>1</v>
      </c>
      <c r="AH128" s="61" t="b">
        <f t="shared" si="22"/>
        <v>0</v>
      </c>
      <c r="AI128" s="61" t="s">
        <v>521</v>
      </c>
      <c r="AJ128" s="61">
        <v>226.6</v>
      </c>
      <c r="AK128" s="103">
        <f t="shared" si="23"/>
        <v>226.63036660962649</v>
      </c>
      <c r="AL128" s="103">
        <f t="shared" si="24"/>
        <v>3.036660962649762E-2</v>
      </c>
    </row>
    <row r="129" spans="1:38" x14ac:dyDescent="0.25">
      <c r="A129" s="61" t="s">
        <v>189</v>
      </c>
      <c r="B129" s="61" t="s">
        <v>457</v>
      </c>
      <c r="C129" s="74">
        <v>2.2162562573779168</v>
      </c>
      <c r="D129" s="61" t="s">
        <v>28</v>
      </c>
      <c r="E129" s="69">
        <v>2020</v>
      </c>
      <c r="F129" s="71" t="s">
        <v>632</v>
      </c>
      <c r="G129" s="72" t="s">
        <v>633</v>
      </c>
      <c r="H129" s="73" t="s">
        <v>634</v>
      </c>
      <c r="J129" s="61">
        <f>IF(VLOOKUP($A129,'[1]2. Child Protection'!$B$8:$BG$226,'[1]2. Child Protection'!T$1,FALSE)=C129,"",VLOOKUP($A129,'[1]2. Child Protection'!$B$8:$BG$226,'[1]2. Child Protection'!T$1,FALSE)-C129)</f>
        <v>75.283743742622079</v>
      </c>
      <c r="K129" s="61">
        <f>IF(VLOOKUP($A129,'[1]2. Child Protection'!$B$8:$BG$226,'[1]2. Child Protection'!U$1,FALSE)=D129,"",VLOOKUP($A129,'[1]2. Child Protection'!$B$8:$BG$226,'[1]2. Child Protection'!U$1,FALSE))</f>
        <v>0</v>
      </c>
      <c r="L129" s="74" t="e">
        <f>IF(VLOOKUP($A129,'[1]2. Child Protection'!$B$8:$BG$226,'[1]2. Child Protection'!V$1,FALSE)=#REF!,"",VLOOKUP($A129,'[1]2. Child Protection'!$B$8:$BG$226,'[1]2. Child Protection'!V$1,FALSE)-#REF!)</f>
        <v>#REF!</v>
      </c>
      <c r="M129" s="74" t="e">
        <f>IF(VLOOKUP($A129,'[1]2. Child Protection'!$B$8:$BG$226,'[1]2. Child Protection'!W$1,FALSE)=#REF!,"",VLOOKUP($A129,'[1]2. Child Protection'!$B$8:$BG$226,'[1]2. Child Protection'!W$1,FALSE))</f>
        <v>#REF!</v>
      </c>
      <c r="N129" s="74">
        <f>IF(VLOOKUP($A129,'[1]2. Child Protection'!$B$8:$BG$226,'[1]2. Child Protection'!X$1,FALSE)=E129,"",VLOOKUP($A129,'[1]2. Child Protection'!$B$8:$BG$226,'[1]2. Child Protection'!X$1,FALSE)-E129)</f>
        <v>-1938.1</v>
      </c>
      <c r="O129" s="74" t="e">
        <f>IF(VLOOKUP($A129,'[1]2. Child Protection'!$B$8:$BG$226,'[1]2. Child Protection'!Y$1,FALSE)=#REF!,"",VLOOKUP($A129,'[1]2. Child Protection'!$B$8:$BG$226,'[1]2. Child Protection'!Y$1,FALSE))</f>
        <v>#REF!</v>
      </c>
      <c r="P129" s="74" t="e">
        <f>IF(VLOOKUP($A129,'[1]2. Child Protection'!$B$8:$BG$226,'[1]2. Child Protection'!Z$1,FALSE)=F129,"",VLOOKUP($A129,'[1]2. Child Protection'!$B$8:$BG$226,'[1]2. Child Protection'!Z$1,FALSE)-F129)</f>
        <v>#VALUE!</v>
      </c>
      <c r="Q129" s="74">
        <f>IF(VLOOKUP($A129,'[1]2. Child Protection'!$B$8:$BG$226,'[1]2. Child Protection'!AA$1,FALSE)=G129,"",VLOOKUP($A129,'[1]2. Child Protection'!$B$8:$BG$226,'[1]2. Child Protection'!AA$1,FALSE))</f>
        <v>0</v>
      </c>
      <c r="R129" s="61" t="str">
        <f>IF(VLOOKUP($A129,'[1]2. Child Protection'!$B$8:$BG$226,'[1]2. Child Protection'!AB$1,FALSE)=H129,"",VLOOKUP($A129,'[1]2. Child Protection'!$B$8:$BG$226,'[1]2. Child Protection'!AB$1,FALSE))</f>
        <v>DHS 2015-16</v>
      </c>
      <c r="S129" s="61" t="s">
        <v>496</v>
      </c>
      <c r="T129" s="103">
        <v>349.98891701762773</v>
      </c>
      <c r="U129" s="61">
        <v>2008</v>
      </c>
      <c r="V129" s="61" t="s">
        <v>545</v>
      </c>
      <c r="X129" s="61" t="s">
        <v>707</v>
      </c>
      <c r="Y129" s="61" t="b">
        <f t="shared" si="25"/>
        <v>0</v>
      </c>
      <c r="Z129" s="103">
        <f t="shared" si="14"/>
        <v>0</v>
      </c>
      <c r="AA129" s="74">
        <f t="shared" si="15"/>
        <v>0</v>
      </c>
      <c r="AB129" s="74">
        <f t="shared" si="16"/>
        <v>0</v>
      </c>
      <c r="AC129" s="74">
        <f t="shared" si="17"/>
        <v>0</v>
      </c>
      <c r="AD129" s="74">
        <f t="shared" si="18"/>
        <v>0</v>
      </c>
      <c r="AE129" s="61" t="b">
        <f t="shared" si="19"/>
        <v>0</v>
      </c>
      <c r="AF129" s="61" t="b">
        <f t="shared" si="20"/>
        <v>0</v>
      </c>
      <c r="AG129" s="61" t="b">
        <f t="shared" si="21"/>
        <v>1</v>
      </c>
      <c r="AH129" s="61" t="b">
        <f t="shared" si="22"/>
        <v>0</v>
      </c>
      <c r="AI129" s="61" t="s">
        <v>522</v>
      </c>
      <c r="AJ129" s="61">
        <v>631.79999999999995</v>
      </c>
      <c r="AK129" s="103">
        <f t="shared" si="23"/>
        <v>631.81169313850262</v>
      </c>
      <c r="AL129" s="103">
        <f t="shared" si="24"/>
        <v>1.1693138502664624E-2</v>
      </c>
    </row>
    <row r="130" spans="1:38" x14ac:dyDescent="0.25">
      <c r="A130" s="61" t="s">
        <v>181</v>
      </c>
      <c r="B130" s="61" t="s">
        <v>453</v>
      </c>
      <c r="C130" s="74">
        <v>103.14783791890096</v>
      </c>
      <c r="D130" s="61" t="s">
        <v>28</v>
      </c>
      <c r="E130" s="69">
        <v>2020</v>
      </c>
      <c r="F130" s="71" t="s">
        <v>562</v>
      </c>
      <c r="G130" s="72" t="s">
        <v>563</v>
      </c>
      <c r="H130" s="73" t="s">
        <v>628</v>
      </c>
      <c r="J130" s="61">
        <f>IF(VLOOKUP($A130,'[1]2. Child Protection'!$B$8:$BG$226,'[1]2. Child Protection'!T$1,FALSE)=C130,"",VLOOKUP($A130,'[1]2. Child Protection'!$B$8:$BG$226,'[1]2. Child Protection'!T$1,FALSE)-C130)</f>
        <v>-5.4478379189009587</v>
      </c>
      <c r="K130" s="61">
        <f>IF(VLOOKUP($A130,'[1]2. Child Protection'!$B$8:$BG$226,'[1]2. Child Protection'!U$1,FALSE)=D130,"",VLOOKUP($A130,'[1]2. Child Protection'!$B$8:$BG$226,'[1]2. Child Protection'!U$1,FALSE))</f>
        <v>0</v>
      </c>
      <c r="L130" s="74" t="e">
        <f>IF(VLOOKUP($A130,'[1]2. Child Protection'!$B$8:$BG$226,'[1]2. Child Protection'!V$1,FALSE)=#REF!,"",VLOOKUP($A130,'[1]2. Child Protection'!$B$8:$BG$226,'[1]2. Child Protection'!V$1,FALSE)-#REF!)</f>
        <v>#REF!</v>
      </c>
      <c r="M130" s="74" t="e">
        <f>IF(VLOOKUP($A130,'[1]2. Child Protection'!$B$8:$BG$226,'[1]2. Child Protection'!W$1,FALSE)=#REF!,"",VLOOKUP($A130,'[1]2. Child Protection'!$B$8:$BG$226,'[1]2. Child Protection'!W$1,FALSE))</f>
        <v>#REF!</v>
      </c>
      <c r="N130" s="74">
        <f>IF(VLOOKUP($A130,'[1]2. Child Protection'!$B$8:$BG$226,'[1]2. Child Protection'!X$1,FALSE)=E130,"",VLOOKUP($A130,'[1]2. Child Protection'!$B$8:$BG$226,'[1]2. Child Protection'!X$1,FALSE)-E130)</f>
        <v>-1920.4</v>
      </c>
      <c r="O130" s="74" t="e">
        <f>IF(VLOOKUP($A130,'[1]2. Child Protection'!$B$8:$BG$226,'[1]2. Child Protection'!Y$1,FALSE)=#REF!,"",VLOOKUP($A130,'[1]2. Child Protection'!$B$8:$BG$226,'[1]2. Child Protection'!Y$1,FALSE))</f>
        <v>#REF!</v>
      </c>
      <c r="P130" s="74" t="e">
        <f>IF(VLOOKUP($A130,'[1]2. Child Protection'!$B$8:$BG$226,'[1]2. Child Protection'!Z$1,FALSE)=F130,"",VLOOKUP($A130,'[1]2. Child Protection'!$B$8:$BG$226,'[1]2. Child Protection'!Z$1,FALSE)-F130)</f>
        <v>#VALUE!</v>
      </c>
      <c r="Q130" s="74">
        <f>IF(VLOOKUP($A130,'[1]2. Child Protection'!$B$8:$BG$226,'[1]2. Child Protection'!AA$1,FALSE)=G130,"",VLOOKUP($A130,'[1]2. Child Protection'!$B$8:$BG$226,'[1]2. Child Protection'!AA$1,FALSE))</f>
        <v>0</v>
      </c>
      <c r="R130" s="61" t="str">
        <f>IF(VLOOKUP($A130,'[1]2. Child Protection'!$B$8:$BG$226,'[1]2. Child Protection'!AB$1,FALSE)=H130,"",VLOOKUP($A130,'[1]2. Child Protection'!$B$8:$BG$226,'[1]2. Child Protection'!AB$1,FALSE))</f>
        <v>MICS 2013</v>
      </c>
      <c r="S130" s="61" t="s">
        <v>499</v>
      </c>
      <c r="T130" s="103">
        <v>71.694333430809607</v>
      </c>
      <c r="U130" s="61">
        <v>2011</v>
      </c>
      <c r="V130" s="61" t="s">
        <v>545</v>
      </c>
      <c r="X130" s="61" t="s">
        <v>655</v>
      </c>
      <c r="Y130" s="61" t="b">
        <f t="shared" si="25"/>
        <v>1</v>
      </c>
      <c r="Z130" s="103">
        <f t="shared" si="14"/>
        <v>71.694333430809607</v>
      </c>
      <c r="AA130" s="74">
        <f t="shared" si="15"/>
        <v>2011</v>
      </c>
      <c r="AB130" s="74" t="str">
        <f t="shared" si="16"/>
        <v>Y0T17</v>
      </c>
      <c r="AC130" s="74">
        <f t="shared" si="17"/>
        <v>0</v>
      </c>
      <c r="AD130" s="74" t="str">
        <f t="shared" si="18"/>
        <v>Community Agency for Social Enquiry</v>
      </c>
      <c r="AE130" s="61" t="b">
        <f t="shared" si="19"/>
        <v>1</v>
      </c>
      <c r="AF130" s="61" t="b">
        <f t="shared" si="20"/>
        <v>1</v>
      </c>
      <c r="AG130" s="61" t="b">
        <f t="shared" si="21"/>
        <v>1</v>
      </c>
      <c r="AH130" s="61" t="b">
        <f t="shared" si="22"/>
        <v>1</v>
      </c>
      <c r="AI130" s="61" t="s">
        <v>524</v>
      </c>
      <c r="AJ130" s="61">
        <v>66.3</v>
      </c>
      <c r="AK130" s="103">
        <f t="shared" si="23"/>
        <v>66.344374191398018</v>
      </c>
      <c r="AL130" s="103">
        <f t="shared" si="24"/>
        <v>4.4374191398020457E-2</v>
      </c>
    </row>
    <row r="131" spans="1:38" x14ac:dyDescent="0.25">
      <c r="A131" s="61" t="s">
        <v>180</v>
      </c>
      <c r="B131" s="61" t="s">
        <v>452</v>
      </c>
      <c r="C131" s="74">
        <v>92.693915845370256</v>
      </c>
      <c r="D131" s="61" t="s">
        <v>28</v>
      </c>
      <c r="E131" s="69">
        <v>2020</v>
      </c>
      <c r="F131" s="71" t="s">
        <v>562</v>
      </c>
      <c r="G131" s="72" t="s">
        <v>563</v>
      </c>
      <c r="H131" s="73" t="s">
        <v>627</v>
      </c>
      <c r="J131" s="61">
        <f>IF(VLOOKUP($A131,'[1]2. Child Protection'!$B$8:$BG$226,'[1]2. Child Protection'!T$1,FALSE)=C131,"",VLOOKUP($A131,'[1]2. Child Protection'!$B$8:$BG$226,'[1]2. Child Protection'!T$1,FALSE)-C131)</f>
        <v>5.5060841546297468</v>
      </c>
      <c r="K131" s="61">
        <f>IF(VLOOKUP($A131,'[1]2. Child Protection'!$B$8:$BG$226,'[1]2. Child Protection'!U$1,FALSE)=D131,"",VLOOKUP($A131,'[1]2. Child Protection'!$B$8:$BG$226,'[1]2. Child Protection'!U$1,FALSE))</f>
        <v>0</v>
      </c>
      <c r="L131" s="74" t="e">
        <f>IF(VLOOKUP($A131,'[1]2. Child Protection'!$B$8:$BG$226,'[1]2. Child Protection'!V$1,FALSE)=#REF!,"",VLOOKUP($A131,'[1]2. Child Protection'!$B$8:$BG$226,'[1]2. Child Protection'!V$1,FALSE)-#REF!)</f>
        <v>#REF!</v>
      </c>
      <c r="M131" s="74" t="e">
        <f>IF(VLOOKUP($A131,'[1]2. Child Protection'!$B$8:$BG$226,'[1]2. Child Protection'!W$1,FALSE)=#REF!,"",VLOOKUP($A131,'[1]2. Child Protection'!$B$8:$BG$226,'[1]2. Child Protection'!W$1,FALSE))</f>
        <v>#REF!</v>
      </c>
      <c r="N131" s="74">
        <f>IF(VLOOKUP($A131,'[1]2. Child Protection'!$B$8:$BG$226,'[1]2. Child Protection'!X$1,FALSE)=E131,"",VLOOKUP($A131,'[1]2. Child Protection'!$B$8:$BG$226,'[1]2. Child Protection'!X$1,FALSE)-E131)</f>
        <v>-1920.4</v>
      </c>
      <c r="O131" s="74" t="e">
        <f>IF(VLOOKUP($A131,'[1]2. Child Protection'!$B$8:$BG$226,'[1]2. Child Protection'!Y$1,FALSE)=#REF!,"",VLOOKUP($A131,'[1]2. Child Protection'!$B$8:$BG$226,'[1]2. Child Protection'!Y$1,FALSE))</f>
        <v>#REF!</v>
      </c>
      <c r="P131" s="74" t="e">
        <f>IF(VLOOKUP($A131,'[1]2. Child Protection'!$B$8:$BG$226,'[1]2. Child Protection'!Z$1,FALSE)=F131,"",VLOOKUP($A131,'[1]2. Child Protection'!$B$8:$BG$226,'[1]2. Child Protection'!Z$1,FALSE)-F131)</f>
        <v>#VALUE!</v>
      </c>
      <c r="Q131" s="74">
        <f>IF(VLOOKUP($A131,'[1]2. Child Protection'!$B$8:$BG$226,'[1]2. Child Protection'!AA$1,FALSE)=G131,"",VLOOKUP($A131,'[1]2. Child Protection'!$B$8:$BG$226,'[1]2. Child Protection'!AA$1,FALSE))</f>
        <v>0</v>
      </c>
      <c r="R131" s="61" t="str">
        <f>IF(VLOOKUP($A131,'[1]2. Child Protection'!$B$8:$BG$226,'[1]2. Child Protection'!AB$1,FALSE)=H131,"",VLOOKUP($A131,'[1]2. Child Protection'!$B$8:$BG$226,'[1]2. Child Protection'!AB$1,FALSE))</f>
        <v>MICS 2018</v>
      </c>
      <c r="S131" s="61" t="s">
        <v>501</v>
      </c>
      <c r="T131" s="103">
        <v>183.38157379937491</v>
      </c>
      <c r="U131" s="61">
        <v>2007</v>
      </c>
      <c r="V131" s="61" t="s">
        <v>545</v>
      </c>
      <c r="X131" s="61" t="s">
        <v>708</v>
      </c>
      <c r="Y131" s="61" t="b">
        <f t="shared" si="25"/>
        <v>0</v>
      </c>
      <c r="Z131" s="103">
        <f t="shared" si="14"/>
        <v>0</v>
      </c>
      <c r="AA131" s="74">
        <f t="shared" si="15"/>
        <v>0</v>
      </c>
      <c r="AB131" s="74">
        <f t="shared" si="16"/>
        <v>0</v>
      </c>
      <c r="AC131" s="74">
        <f t="shared" si="17"/>
        <v>0</v>
      </c>
      <c r="AD131" s="74">
        <f t="shared" si="18"/>
        <v>0</v>
      </c>
      <c r="AE131" s="61" t="b">
        <f t="shared" si="19"/>
        <v>0</v>
      </c>
      <c r="AF131" s="61" t="b">
        <f t="shared" si="20"/>
        <v>0</v>
      </c>
      <c r="AG131" s="61" t="b">
        <f t="shared" si="21"/>
        <v>1</v>
      </c>
      <c r="AH131" s="61" t="b">
        <f t="shared" si="22"/>
        <v>0</v>
      </c>
      <c r="AI131" s="61" t="s">
        <v>525</v>
      </c>
      <c r="AJ131" s="61">
        <v>77</v>
      </c>
      <c r="AK131" s="103">
        <f t="shared" si="23"/>
        <v>77.049168677050744</v>
      </c>
      <c r="AL131" s="103">
        <f t="shared" si="24"/>
        <v>4.9168677050744236E-2</v>
      </c>
    </row>
    <row r="132" spans="1:38" x14ac:dyDescent="0.25">
      <c r="A132" s="61" t="s">
        <v>187</v>
      </c>
      <c r="B132" s="61" t="s">
        <v>456</v>
      </c>
      <c r="C132" s="74">
        <v>65.427424172006795</v>
      </c>
      <c r="D132" s="61" t="s">
        <v>12</v>
      </c>
      <c r="E132" s="69">
        <v>2013</v>
      </c>
      <c r="F132" s="71" t="s">
        <v>545</v>
      </c>
      <c r="G132" s="72"/>
      <c r="H132" s="73" t="s">
        <v>631</v>
      </c>
      <c r="J132" s="61">
        <f>IF(VLOOKUP($A132,'[1]2. Child Protection'!$B$8:$BG$226,'[1]2. Child Protection'!T$1,FALSE)=C132,"",VLOOKUP($A132,'[1]2. Child Protection'!$B$8:$BG$226,'[1]2. Child Protection'!T$1,FALSE)-C132)</f>
        <v>-19.127424172006798</v>
      </c>
      <c r="K132" s="61" t="str">
        <f>IF(VLOOKUP($A132,'[1]2. Child Protection'!$B$8:$BG$226,'[1]2. Child Protection'!U$1,FALSE)=D132,"",VLOOKUP($A132,'[1]2. Child Protection'!$B$8:$BG$226,'[1]2. Child Protection'!U$1,FALSE))</f>
        <v/>
      </c>
      <c r="L132" s="74" t="e">
        <f>IF(VLOOKUP($A132,'[1]2. Child Protection'!$B$8:$BG$226,'[1]2. Child Protection'!V$1,FALSE)=#REF!,"",VLOOKUP($A132,'[1]2. Child Protection'!$B$8:$BG$226,'[1]2. Child Protection'!V$1,FALSE)-#REF!)</f>
        <v>#REF!</v>
      </c>
      <c r="M132" s="74" t="e">
        <f>IF(VLOOKUP($A132,'[1]2. Child Protection'!$B$8:$BG$226,'[1]2. Child Protection'!W$1,FALSE)=#REF!,"",VLOOKUP($A132,'[1]2. Child Protection'!$B$8:$BG$226,'[1]2. Child Protection'!W$1,FALSE))</f>
        <v>#REF!</v>
      </c>
      <c r="N132" s="74">
        <f>IF(VLOOKUP($A132,'[1]2. Child Protection'!$B$8:$BG$226,'[1]2. Child Protection'!X$1,FALSE)=E132,"",VLOOKUP($A132,'[1]2. Child Protection'!$B$8:$BG$226,'[1]2. Child Protection'!X$1,FALSE)-E132)</f>
        <v>-1959.1</v>
      </c>
      <c r="O132" s="74" t="e">
        <f>IF(VLOOKUP($A132,'[1]2. Child Protection'!$B$8:$BG$226,'[1]2. Child Protection'!Y$1,FALSE)=#REF!,"",VLOOKUP($A132,'[1]2. Child Protection'!$B$8:$BG$226,'[1]2. Child Protection'!Y$1,FALSE))</f>
        <v>#REF!</v>
      </c>
      <c r="P132" s="74" t="e">
        <f>IF(VLOOKUP($A132,'[1]2. Child Protection'!$B$8:$BG$226,'[1]2. Child Protection'!Z$1,FALSE)=F132,"",VLOOKUP($A132,'[1]2. Child Protection'!$B$8:$BG$226,'[1]2. Child Protection'!Z$1,FALSE)-F132)</f>
        <v>#VALUE!</v>
      </c>
      <c r="Q132" s="74" t="str">
        <f>IF(VLOOKUP($A132,'[1]2. Child Protection'!$B$8:$BG$226,'[1]2. Child Protection'!AA$1,FALSE)=G132,"",VLOOKUP($A132,'[1]2. Child Protection'!$B$8:$BG$226,'[1]2. Child Protection'!AA$1,FALSE))</f>
        <v/>
      </c>
      <c r="R132" s="61" t="str">
        <f>IF(VLOOKUP($A132,'[1]2. Child Protection'!$B$8:$BG$226,'[1]2. Child Protection'!AB$1,FALSE)=H132,"",VLOOKUP($A132,'[1]2. Child Protection'!$B$8:$BG$226,'[1]2. Child Protection'!AB$1,FALSE))</f>
        <v>AIS 2015</v>
      </c>
      <c r="S132" s="61" t="s">
        <v>502</v>
      </c>
      <c r="T132" s="103">
        <v>165.2066571267712</v>
      </c>
      <c r="U132" s="61">
        <v>2019</v>
      </c>
      <c r="V132" s="61" t="s">
        <v>545</v>
      </c>
      <c r="X132" s="61" t="s">
        <v>656</v>
      </c>
      <c r="Y132" s="61" t="b">
        <f t="shared" si="25"/>
        <v>1</v>
      </c>
      <c r="Z132" s="103">
        <f t="shared" si="14"/>
        <v>165.2066571267712</v>
      </c>
      <c r="AA132" s="74">
        <f t="shared" si="15"/>
        <v>2019</v>
      </c>
      <c r="AB132" s="74" t="str">
        <f t="shared" si="16"/>
        <v>Y0T17</v>
      </c>
      <c r="AC132" s="74">
        <f t="shared" si="17"/>
        <v>0</v>
      </c>
      <c r="AD132" s="74" t="str">
        <f t="shared" si="18"/>
        <v>Department of Census and Statistics (DCS), Census of Children in Child Care Institutions, Final Report 2019</v>
      </c>
      <c r="AE132" s="61" t="b">
        <f t="shared" si="19"/>
        <v>1</v>
      </c>
      <c r="AF132" s="61" t="b">
        <f t="shared" si="20"/>
        <v>1</v>
      </c>
      <c r="AG132" s="61" t="b">
        <f t="shared" si="21"/>
        <v>1</v>
      </c>
      <c r="AH132" s="61" t="b">
        <f t="shared" si="22"/>
        <v>1</v>
      </c>
      <c r="AI132" s="61" t="s">
        <v>526</v>
      </c>
      <c r="AJ132" s="61">
        <v>351.9</v>
      </c>
      <c r="AK132" s="103">
        <f t="shared" si="23"/>
        <v>351.88777301942343</v>
      </c>
      <c r="AL132" s="103">
        <f t="shared" si="24"/>
        <v>-1.2226980576542701E-2</v>
      </c>
    </row>
    <row r="133" spans="1:38" x14ac:dyDescent="0.25">
      <c r="A133" s="61" t="s">
        <v>176</v>
      </c>
      <c r="B133" s="61" t="s">
        <v>447</v>
      </c>
      <c r="C133" s="74">
        <v>7.5940079772133009</v>
      </c>
      <c r="D133" s="61" t="s">
        <v>12</v>
      </c>
      <c r="E133" s="69">
        <v>2011</v>
      </c>
      <c r="F133" s="71" t="s">
        <v>545</v>
      </c>
      <c r="G133" s="72"/>
      <c r="H133" s="73" t="s">
        <v>625</v>
      </c>
      <c r="J133" s="61">
        <f>IF(VLOOKUP($A133,'[1]2. Child Protection'!$B$8:$BG$226,'[1]2. Child Protection'!T$1,FALSE)=C133,"",VLOOKUP($A133,'[1]2. Child Protection'!$B$8:$BG$226,'[1]2. Child Protection'!T$1,FALSE)-C133)</f>
        <v>37.405992022786698</v>
      </c>
      <c r="K133" s="61" t="str">
        <f>IF(VLOOKUP($A133,'[1]2. Child Protection'!$B$8:$BG$226,'[1]2. Child Protection'!U$1,FALSE)=D133,"",VLOOKUP($A133,'[1]2. Child Protection'!$B$8:$BG$226,'[1]2. Child Protection'!U$1,FALSE))</f>
        <v>y</v>
      </c>
      <c r="L133" s="74" t="e">
        <f>IF(VLOOKUP($A133,'[1]2. Child Protection'!$B$8:$BG$226,'[1]2. Child Protection'!V$1,FALSE)=#REF!,"",VLOOKUP($A133,'[1]2. Child Protection'!$B$8:$BG$226,'[1]2. Child Protection'!V$1,FALSE)-#REF!)</f>
        <v>#REF!</v>
      </c>
      <c r="M133" s="74" t="e">
        <f>IF(VLOOKUP($A133,'[1]2. Child Protection'!$B$8:$BG$226,'[1]2. Child Protection'!W$1,FALSE)=#REF!,"",VLOOKUP($A133,'[1]2. Child Protection'!$B$8:$BG$226,'[1]2. Child Protection'!W$1,FALSE))</f>
        <v>#REF!</v>
      </c>
      <c r="N133" s="74">
        <f>IF(VLOOKUP($A133,'[1]2. Child Protection'!$B$8:$BG$226,'[1]2. Child Protection'!X$1,FALSE)=E133,"",VLOOKUP($A133,'[1]2. Child Protection'!$B$8:$BG$226,'[1]2. Child Protection'!X$1,FALSE)-E133)</f>
        <v>-1945.4</v>
      </c>
      <c r="O133" s="74" t="e">
        <f>IF(VLOOKUP($A133,'[1]2. Child Protection'!$B$8:$BG$226,'[1]2. Child Protection'!Y$1,FALSE)=#REF!,"",VLOOKUP($A133,'[1]2. Child Protection'!$B$8:$BG$226,'[1]2. Child Protection'!Y$1,FALSE))</f>
        <v>#REF!</v>
      </c>
      <c r="P133" s="74" t="e">
        <f>IF(VLOOKUP($A133,'[1]2. Child Protection'!$B$8:$BG$226,'[1]2. Child Protection'!Z$1,FALSE)=F133,"",VLOOKUP($A133,'[1]2. Child Protection'!$B$8:$BG$226,'[1]2. Child Protection'!Z$1,FALSE)-F133)</f>
        <v>#VALUE!</v>
      </c>
      <c r="Q133" s="74" t="str">
        <f>IF(VLOOKUP($A133,'[1]2. Child Protection'!$B$8:$BG$226,'[1]2. Child Protection'!AA$1,FALSE)=G133,"",VLOOKUP($A133,'[1]2. Child Protection'!$B$8:$BG$226,'[1]2. Child Protection'!AA$1,FALSE))</f>
        <v>y</v>
      </c>
      <c r="R133" s="61" t="str">
        <f>IF(VLOOKUP($A133,'[1]2. Child Protection'!$B$8:$BG$226,'[1]2. Child Protection'!AB$1,FALSE)=H133,"",VLOOKUP($A133,'[1]2. Child Protection'!$B$8:$BG$226,'[1]2. Child Protection'!AB$1,FALSE))</f>
        <v>MICS 2015</v>
      </c>
      <c r="S133" s="61" t="s">
        <v>503</v>
      </c>
      <c r="T133" s="103">
        <v>163.39043903652097</v>
      </c>
      <c r="U133" s="61">
        <v>2012</v>
      </c>
      <c r="V133" s="61" t="s">
        <v>545</v>
      </c>
      <c r="X133" s="61" t="s">
        <v>657</v>
      </c>
      <c r="Y133" s="61" t="b">
        <f t="shared" si="25"/>
        <v>1</v>
      </c>
      <c r="Z133" s="103">
        <f t="shared" si="14"/>
        <v>163.39043903652097</v>
      </c>
      <c r="AA133" s="74">
        <f t="shared" si="15"/>
        <v>2012</v>
      </c>
      <c r="AB133" s="74" t="str">
        <f t="shared" si="16"/>
        <v>Y0T17</v>
      </c>
      <c r="AC133" s="74">
        <f t="shared" si="17"/>
        <v>0</v>
      </c>
      <c r="AD133" s="74" t="str">
        <f t="shared" si="18"/>
        <v>Ministry of Social Affairs (administrative data)</v>
      </c>
      <c r="AE133" s="61" t="b">
        <f t="shared" si="19"/>
        <v>1</v>
      </c>
      <c r="AF133" s="61" t="b">
        <f t="shared" si="20"/>
        <v>1</v>
      </c>
      <c r="AG133" s="61" t="b">
        <f t="shared" si="21"/>
        <v>1</v>
      </c>
      <c r="AH133" s="61" t="b">
        <f t="shared" si="22"/>
        <v>1</v>
      </c>
      <c r="AI133" s="61" t="s">
        <v>527</v>
      </c>
      <c r="AJ133" s="61">
        <v>281.3</v>
      </c>
      <c r="AK133" s="103">
        <f t="shared" si="23"/>
        <v>281.26442340031872</v>
      </c>
      <c r="AL133" s="103">
        <f t="shared" si="24"/>
        <v>-3.5576599681292009E-2</v>
      </c>
    </row>
    <row r="134" spans="1:38" x14ac:dyDescent="0.25">
      <c r="A134" s="61" t="s">
        <v>183</v>
      </c>
      <c r="B134" s="61" t="s">
        <v>454</v>
      </c>
      <c r="C134" s="96">
        <v>0</v>
      </c>
      <c r="D134" s="61" t="s">
        <v>12</v>
      </c>
      <c r="E134" s="69">
        <v>2021</v>
      </c>
      <c r="F134" s="71" t="s">
        <v>545</v>
      </c>
      <c r="G134" s="72"/>
      <c r="H134" s="73" t="s">
        <v>629</v>
      </c>
      <c r="J134" s="61" t="e">
        <f>IF(VLOOKUP($A134,'[1]2. Child Protection'!$B$8:$BG$226,'[1]2. Child Protection'!T$1,FALSE)=C134,"",VLOOKUP($A134,'[1]2. Child Protection'!$B$8:$BG$226,'[1]2. Child Protection'!T$1,FALSE)-C134)</f>
        <v>#VALUE!</v>
      </c>
      <c r="K134" s="61" t="str">
        <f>IF(VLOOKUP($A134,'[1]2. Child Protection'!$B$8:$BG$226,'[1]2. Child Protection'!U$1,FALSE)=D134,"",VLOOKUP($A134,'[1]2. Child Protection'!$B$8:$BG$226,'[1]2. Child Protection'!U$1,FALSE))</f>
        <v/>
      </c>
      <c r="L134" s="74" t="e">
        <f>IF(VLOOKUP($A134,'[1]2. Child Protection'!$B$8:$BG$226,'[1]2. Child Protection'!V$1,FALSE)=#REF!,"",VLOOKUP($A134,'[1]2. Child Protection'!$B$8:$BG$226,'[1]2. Child Protection'!V$1,FALSE)-#REF!)</f>
        <v>#REF!</v>
      </c>
      <c r="M134" s="74" t="e">
        <f>IF(VLOOKUP($A134,'[1]2. Child Protection'!$B$8:$BG$226,'[1]2. Child Protection'!W$1,FALSE)=#REF!,"",VLOOKUP($A134,'[1]2. Child Protection'!$B$8:$BG$226,'[1]2. Child Protection'!W$1,FALSE))</f>
        <v>#REF!</v>
      </c>
      <c r="N134" s="74">
        <f>IF(VLOOKUP($A134,'[1]2. Child Protection'!$B$8:$BG$226,'[1]2. Child Protection'!X$1,FALSE)=E134,"",VLOOKUP($A134,'[1]2. Child Protection'!$B$8:$BG$226,'[1]2. Child Protection'!X$1,FALSE)-E134)</f>
        <v>-1921</v>
      </c>
      <c r="O134" s="74" t="e">
        <f>IF(VLOOKUP($A134,'[1]2. Child Protection'!$B$8:$BG$226,'[1]2. Child Protection'!Y$1,FALSE)=#REF!,"",VLOOKUP($A134,'[1]2. Child Protection'!$B$8:$BG$226,'[1]2. Child Protection'!Y$1,FALSE))</f>
        <v>#REF!</v>
      </c>
      <c r="P134" s="74" t="e">
        <f>IF(VLOOKUP($A134,'[1]2. Child Protection'!$B$8:$BG$226,'[1]2. Child Protection'!Z$1,FALSE)=F134,"",VLOOKUP($A134,'[1]2. Child Protection'!$B$8:$BG$226,'[1]2. Child Protection'!Z$1,FALSE)-F134)</f>
        <v>#VALUE!</v>
      </c>
      <c r="Q134" s="74" t="str">
        <f>IF(VLOOKUP($A134,'[1]2. Child Protection'!$B$8:$BG$226,'[1]2. Child Protection'!AA$1,FALSE)=G134,"",VLOOKUP($A134,'[1]2. Child Protection'!$B$8:$BG$226,'[1]2. Child Protection'!AA$1,FALSE))</f>
        <v>y</v>
      </c>
      <c r="R134" s="61" t="str">
        <f>IF(VLOOKUP($A134,'[1]2. Child Protection'!$B$8:$BG$226,'[1]2. Child Protection'!AB$1,FALSE)=H134,"",VLOOKUP($A134,'[1]2. Child Protection'!$B$8:$BG$226,'[1]2. Child Protection'!AB$1,FALSE))</f>
        <v>National Civil Authority, Registry Department, 2017</v>
      </c>
      <c r="S134" s="61" t="s">
        <v>504</v>
      </c>
      <c r="T134" s="103">
        <v>3.2316070275931477</v>
      </c>
      <c r="U134" s="61">
        <v>2012</v>
      </c>
      <c r="V134" s="61" t="s">
        <v>545</v>
      </c>
      <c r="X134" s="61" t="s">
        <v>608</v>
      </c>
      <c r="Y134" s="61" t="b">
        <f t="shared" si="25"/>
        <v>1</v>
      </c>
      <c r="Z134" s="103">
        <f t="shared" si="14"/>
        <v>3.2316070275931477</v>
      </c>
      <c r="AA134" s="74">
        <f t="shared" si="15"/>
        <v>2012</v>
      </c>
      <c r="AB134" s="74" t="str">
        <f t="shared" si="16"/>
        <v>Y0T17</v>
      </c>
      <c r="AC134" s="74">
        <f t="shared" si="17"/>
        <v>0</v>
      </c>
      <c r="AD134" s="74" t="str">
        <f t="shared" si="18"/>
        <v>Ministry of Social Affairs</v>
      </c>
      <c r="AE134" s="61" t="b">
        <f t="shared" si="19"/>
        <v>1</v>
      </c>
      <c r="AF134" s="61" t="b">
        <f t="shared" si="20"/>
        <v>1</v>
      </c>
      <c r="AG134" s="61" t="b">
        <f t="shared" si="21"/>
        <v>1</v>
      </c>
      <c r="AH134" s="61" t="b">
        <f t="shared" si="22"/>
        <v>1</v>
      </c>
      <c r="AI134" s="61" t="s">
        <v>529</v>
      </c>
      <c r="AJ134" s="61">
        <v>30.9</v>
      </c>
      <c r="AK134" s="103">
        <f t="shared" si="23"/>
        <v>30.915672713544332</v>
      </c>
      <c r="AL134" s="103">
        <f t="shared" si="24"/>
        <v>1.5672713544333305E-2</v>
      </c>
    </row>
    <row r="135" spans="1:38" x14ac:dyDescent="0.25">
      <c r="A135" s="61" t="s">
        <v>200</v>
      </c>
      <c r="B135" s="61" t="s">
        <v>448</v>
      </c>
      <c r="C135" s="96" t="s">
        <v>12</v>
      </c>
      <c r="D135" s="61" t="s">
        <v>12</v>
      </c>
      <c r="E135" s="69" t="s">
        <v>12</v>
      </c>
      <c r="F135" s="71" t="s">
        <v>12</v>
      </c>
      <c r="G135" s="72" t="s">
        <v>12</v>
      </c>
      <c r="H135" s="73" t="s">
        <v>12</v>
      </c>
      <c r="J135" s="61" t="e">
        <f>IF(VLOOKUP($A135,'[1]2. Child Protection'!$B$8:$BG$226,'[1]2. Child Protection'!T$1,FALSE)=C135,"",VLOOKUP($A135,'[1]2. Child Protection'!$B$8:$BG$226,'[1]2. Child Protection'!T$1,FALSE)-C135)</f>
        <v>#VALUE!</v>
      </c>
      <c r="K135" s="61" t="str">
        <f>IF(VLOOKUP($A135,'[1]2. Child Protection'!$B$8:$BG$226,'[1]2. Child Protection'!U$1,FALSE)=D135,"",VLOOKUP($A135,'[1]2. Child Protection'!$B$8:$BG$226,'[1]2. Child Protection'!U$1,FALSE))</f>
        <v/>
      </c>
      <c r="L135" s="74" t="e">
        <f>IF(VLOOKUP($A135,'[1]2. Child Protection'!$B$8:$BG$226,'[1]2. Child Protection'!V$1,FALSE)=#REF!,"",VLOOKUP($A135,'[1]2. Child Protection'!$B$8:$BG$226,'[1]2. Child Protection'!V$1,FALSE)-#REF!)</f>
        <v>#REF!</v>
      </c>
      <c r="M135" s="74" t="e">
        <f>IF(VLOOKUP($A135,'[1]2. Child Protection'!$B$8:$BG$226,'[1]2. Child Protection'!W$1,FALSE)=#REF!,"",VLOOKUP($A135,'[1]2. Child Protection'!$B$8:$BG$226,'[1]2. Child Protection'!W$1,FALSE))</f>
        <v>#REF!</v>
      </c>
      <c r="N135" s="74" t="e">
        <f>IF(VLOOKUP($A135,'[1]2. Child Protection'!$B$8:$BG$226,'[1]2. Child Protection'!X$1,FALSE)=E135,"",VLOOKUP($A135,'[1]2. Child Protection'!$B$8:$BG$226,'[1]2. Child Protection'!X$1,FALSE)-E135)</f>
        <v>#VALUE!</v>
      </c>
      <c r="O135" s="74" t="e">
        <f>IF(VLOOKUP($A135,'[1]2. Child Protection'!$B$8:$BG$226,'[1]2. Child Protection'!Y$1,FALSE)=#REF!,"",VLOOKUP($A135,'[1]2. Child Protection'!$B$8:$BG$226,'[1]2. Child Protection'!Y$1,FALSE))</f>
        <v>#REF!</v>
      </c>
      <c r="P135" s="74" t="e">
        <f>IF(VLOOKUP($A135,'[1]2. Child Protection'!$B$8:$BG$226,'[1]2. Child Protection'!Z$1,FALSE)=F135,"",VLOOKUP($A135,'[1]2. Child Protection'!$B$8:$BG$226,'[1]2. Child Protection'!Z$1,FALSE)-F135)</f>
        <v>#VALUE!</v>
      </c>
      <c r="Q135" s="74" t="str">
        <f>IF(VLOOKUP($A135,'[1]2. Child Protection'!$B$8:$BG$226,'[1]2. Child Protection'!AA$1,FALSE)=G135,"",VLOOKUP($A135,'[1]2. Child Protection'!$B$8:$BG$226,'[1]2. Child Protection'!AA$1,FALSE))</f>
        <v/>
      </c>
      <c r="R135" s="61" t="str">
        <f>IF(VLOOKUP($A135,'[1]2. Child Protection'!$B$8:$BG$226,'[1]2. Child Protection'!AB$1,FALSE)=H135,"",VLOOKUP($A135,'[1]2. Child Protection'!$B$8:$BG$226,'[1]2. Child Protection'!AB$1,FALSE))</f>
        <v/>
      </c>
      <c r="S135" s="61" t="s">
        <v>505</v>
      </c>
      <c r="T135" s="103">
        <v>860.78891303879982</v>
      </c>
      <c r="U135" s="61">
        <v>2013</v>
      </c>
      <c r="V135" s="61" t="s">
        <v>545</v>
      </c>
      <c r="X135" s="61" t="s">
        <v>658</v>
      </c>
      <c r="Y135" s="61" t="b">
        <f t="shared" si="25"/>
        <v>1</v>
      </c>
      <c r="Z135" s="103">
        <f t="shared" si="14"/>
        <v>860.78891303879982</v>
      </c>
      <c r="AA135" s="74">
        <f t="shared" si="15"/>
        <v>2013</v>
      </c>
      <c r="AB135" s="74" t="str">
        <f t="shared" si="16"/>
        <v>Y0T17</v>
      </c>
      <c r="AC135" s="74">
        <f t="shared" si="17"/>
        <v>0</v>
      </c>
      <c r="AD135" s="74" t="str">
        <f t="shared" si="18"/>
        <v>National Research Situation of Children's Daycare Facilities in Suriname (Center for People's Development &amp; The National Assembly)</v>
      </c>
      <c r="AE135" s="61" t="b">
        <f t="shared" si="19"/>
        <v>1</v>
      </c>
      <c r="AF135" s="61" t="b">
        <f t="shared" si="20"/>
        <v>1</v>
      </c>
      <c r="AG135" s="61" t="b">
        <f t="shared" si="21"/>
        <v>1</v>
      </c>
      <c r="AH135" s="61" t="b">
        <f t="shared" si="22"/>
        <v>1</v>
      </c>
      <c r="AI135" s="61" t="s">
        <v>532</v>
      </c>
      <c r="AJ135" s="61">
        <v>66.3</v>
      </c>
      <c r="AK135" s="103">
        <f t="shared" si="23"/>
        <v>66.282711629980071</v>
      </c>
      <c r="AL135" s="103">
        <f t="shared" si="24"/>
        <v>-1.7288370019926447E-2</v>
      </c>
    </row>
    <row r="136" spans="1:38" x14ac:dyDescent="0.25">
      <c r="A136" s="61" t="s">
        <v>168</v>
      </c>
      <c r="B136" s="61" t="s">
        <v>441</v>
      </c>
      <c r="C136" s="74">
        <v>70.54937064395186</v>
      </c>
      <c r="D136" s="61" t="s">
        <v>12</v>
      </c>
      <c r="E136" s="69">
        <v>2017</v>
      </c>
      <c r="F136" s="71" t="s">
        <v>545</v>
      </c>
      <c r="G136" s="72"/>
      <c r="H136" s="73" t="s">
        <v>620</v>
      </c>
      <c r="J136" s="61">
        <f>IF(VLOOKUP($A136,'[1]2. Child Protection'!$B$8:$BG$226,'[1]2. Child Protection'!T$1,FALSE)=C136,"",VLOOKUP($A136,'[1]2. Child Protection'!$B$8:$BG$226,'[1]2. Child Protection'!T$1,FALSE)-C136)</f>
        <v>-63.749370643951863</v>
      </c>
      <c r="K136" s="61" t="str">
        <f>IF(VLOOKUP($A136,'[1]2. Child Protection'!$B$8:$BG$226,'[1]2. Child Protection'!U$1,FALSE)=D136,"",VLOOKUP($A136,'[1]2. Child Protection'!$B$8:$BG$226,'[1]2. Child Protection'!U$1,FALSE))</f>
        <v>y</v>
      </c>
      <c r="L136" s="74" t="e">
        <f>IF(VLOOKUP($A136,'[1]2. Child Protection'!$B$8:$BG$226,'[1]2. Child Protection'!V$1,FALSE)=#REF!,"",VLOOKUP($A136,'[1]2. Child Protection'!$B$8:$BG$226,'[1]2. Child Protection'!V$1,FALSE)-#REF!)</f>
        <v>#REF!</v>
      </c>
      <c r="M136" s="74" t="e">
        <f>IF(VLOOKUP($A136,'[1]2. Child Protection'!$B$8:$BG$226,'[1]2. Child Protection'!W$1,FALSE)=#REF!,"",VLOOKUP($A136,'[1]2. Child Protection'!$B$8:$BG$226,'[1]2. Child Protection'!W$1,FALSE))</f>
        <v>#REF!</v>
      </c>
      <c r="N136" s="74">
        <f>IF(VLOOKUP($A136,'[1]2. Child Protection'!$B$8:$BG$226,'[1]2. Child Protection'!X$1,FALSE)=E136,"",VLOOKUP($A136,'[1]2. Child Protection'!$B$8:$BG$226,'[1]2. Child Protection'!X$1,FALSE)-E136)</f>
        <v>-2011.2</v>
      </c>
      <c r="O136" s="74" t="e">
        <f>IF(VLOOKUP($A136,'[1]2. Child Protection'!$B$8:$BG$226,'[1]2. Child Protection'!Y$1,FALSE)=#REF!,"",VLOOKUP($A136,'[1]2. Child Protection'!$B$8:$BG$226,'[1]2. Child Protection'!Y$1,FALSE))</f>
        <v>#REF!</v>
      </c>
      <c r="P136" s="74" t="e">
        <f>IF(VLOOKUP($A136,'[1]2. Child Protection'!$B$8:$BG$226,'[1]2. Child Protection'!Z$1,FALSE)=F136,"",VLOOKUP($A136,'[1]2. Child Protection'!$B$8:$BG$226,'[1]2. Child Protection'!Z$1,FALSE)-F136)</f>
        <v>#VALUE!</v>
      </c>
      <c r="Q136" s="74" t="str">
        <f>IF(VLOOKUP($A136,'[1]2. Child Protection'!$B$8:$BG$226,'[1]2. Child Protection'!AA$1,FALSE)=G136,"",VLOOKUP($A136,'[1]2. Child Protection'!$B$8:$BG$226,'[1]2. Child Protection'!AA$1,FALSE))</f>
        <v>y</v>
      </c>
      <c r="R136" s="61" t="str">
        <f>IF(VLOOKUP($A136,'[1]2. Child Protection'!$B$8:$BG$226,'[1]2. Child Protection'!AB$1,FALSE)=H136,"",VLOOKUP($A136,'[1]2. Child Protection'!$B$8:$BG$226,'[1]2. Child Protection'!AB$1,FALSE))</f>
        <v>MICS 2013-14</v>
      </c>
      <c r="S136" s="61" t="s">
        <v>506</v>
      </c>
      <c r="T136" s="103">
        <v>205.83956555501297</v>
      </c>
      <c r="U136" s="61">
        <v>2008</v>
      </c>
      <c r="V136" s="61" t="s">
        <v>545</v>
      </c>
      <c r="X136" s="61" t="s">
        <v>709</v>
      </c>
      <c r="Y136" s="61" t="b">
        <f t="shared" si="25"/>
        <v>0</v>
      </c>
      <c r="Z136" s="103">
        <f t="shared" si="14"/>
        <v>0</v>
      </c>
      <c r="AA136" s="74">
        <f t="shared" si="15"/>
        <v>0</v>
      </c>
      <c r="AB136" s="74">
        <f t="shared" si="16"/>
        <v>0</v>
      </c>
      <c r="AC136" s="74">
        <f t="shared" si="17"/>
        <v>0</v>
      </c>
      <c r="AD136" s="74">
        <f t="shared" si="18"/>
        <v>0</v>
      </c>
      <c r="AE136" s="61" t="b">
        <f t="shared" si="19"/>
        <v>0</v>
      </c>
      <c r="AF136" s="61" t="b">
        <f t="shared" si="20"/>
        <v>0</v>
      </c>
      <c r="AG136" s="61" t="b">
        <f t="shared" si="21"/>
        <v>1</v>
      </c>
      <c r="AH136" s="61" t="b">
        <f t="shared" si="22"/>
        <v>0</v>
      </c>
    </row>
    <row r="137" spans="1:38" x14ac:dyDescent="0.25">
      <c r="A137" s="61" t="s">
        <v>190</v>
      </c>
      <c r="B137" s="61" t="s">
        <v>442</v>
      </c>
      <c r="C137" s="96">
        <v>79.782390150255409</v>
      </c>
      <c r="D137" s="61" t="s">
        <v>12</v>
      </c>
      <c r="E137" s="69">
        <v>2012</v>
      </c>
      <c r="F137" s="71" t="s">
        <v>545</v>
      </c>
      <c r="G137" s="72"/>
      <c r="H137" s="73" t="s">
        <v>621</v>
      </c>
      <c r="J137" s="61" t="e">
        <f>IF(VLOOKUP($A137,'[1]2. Child Protection'!$B$8:$BG$226,'[1]2. Child Protection'!T$1,FALSE)=C137,"",VLOOKUP($A137,'[1]2. Child Protection'!$B$8:$BG$226,'[1]2. Child Protection'!T$1,FALSE)-C137)</f>
        <v>#VALUE!</v>
      </c>
      <c r="K137" s="61" t="str">
        <f>IF(VLOOKUP($A137,'[1]2. Child Protection'!$B$8:$BG$226,'[1]2. Child Protection'!U$1,FALSE)=D137,"",VLOOKUP($A137,'[1]2. Child Protection'!$B$8:$BG$226,'[1]2. Child Protection'!U$1,FALSE))</f>
        <v/>
      </c>
      <c r="L137" s="74" t="e">
        <f>IF(VLOOKUP($A137,'[1]2. Child Protection'!$B$8:$BG$226,'[1]2. Child Protection'!V$1,FALSE)=#REF!,"",VLOOKUP($A137,'[1]2. Child Protection'!$B$8:$BG$226,'[1]2. Child Protection'!V$1,FALSE)-#REF!)</f>
        <v>#REF!</v>
      </c>
      <c r="M137" s="74" t="e">
        <f>IF(VLOOKUP($A137,'[1]2. Child Protection'!$B$8:$BG$226,'[1]2. Child Protection'!W$1,FALSE)=#REF!,"",VLOOKUP($A137,'[1]2. Child Protection'!$B$8:$BG$226,'[1]2. Child Protection'!W$1,FALSE))</f>
        <v>#REF!</v>
      </c>
      <c r="N137" s="74" t="e">
        <f>IF(VLOOKUP($A137,'[1]2. Child Protection'!$B$8:$BG$226,'[1]2. Child Protection'!X$1,FALSE)=E137,"",VLOOKUP($A137,'[1]2. Child Protection'!$B$8:$BG$226,'[1]2. Child Protection'!X$1,FALSE)-E137)</f>
        <v>#VALUE!</v>
      </c>
      <c r="O137" s="74" t="e">
        <f>IF(VLOOKUP($A137,'[1]2. Child Protection'!$B$8:$BG$226,'[1]2. Child Protection'!Y$1,FALSE)=#REF!,"",VLOOKUP($A137,'[1]2. Child Protection'!$B$8:$BG$226,'[1]2. Child Protection'!Y$1,FALSE))</f>
        <v>#REF!</v>
      </c>
      <c r="P137" s="74" t="e">
        <f>IF(VLOOKUP($A137,'[1]2. Child Protection'!$B$8:$BG$226,'[1]2. Child Protection'!Z$1,FALSE)=F137,"",VLOOKUP($A137,'[1]2. Child Protection'!$B$8:$BG$226,'[1]2. Child Protection'!Z$1,FALSE)-F137)</f>
        <v>#VALUE!</v>
      </c>
      <c r="Q137" s="74" t="str">
        <f>IF(VLOOKUP($A137,'[1]2. Child Protection'!$B$8:$BG$226,'[1]2. Child Protection'!AA$1,FALSE)=G137,"",VLOOKUP($A137,'[1]2. Child Protection'!$B$8:$BG$226,'[1]2. Child Protection'!AA$1,FALSE))</f>
        <v/>
      </c>
      <c r="R137" s="61">
        <f>IF(VLOOKUP($A137,'[1]2. Child Protection'!$B$8:$BG$226,'[1]2. Child Protection'!AB$1,FALSE)=H137,"",VLOOKUP($A137,'[1]2. Child Protection'!$B$8:$BG$226,'[1]2. Child Protection'!AB$1,FALSE))</f>
        <v>0</v>
      </c>
      <c r="S137" s="61" t="s">
        <v>509</v>
      </c>
      <c r="T137" s="103">
        <v>200.12963082396621</v>
      </c>
      <c r="U137" s="61">
        <v>2020</v>
      </c>
      <c r="V137" s="61" t="s">
        <v>545</v>
      </c>
      <c r="X137" s="61" t="s">
        <v>659</v>
      </c>
      <c r="Y137" s="61" t="b">
        <f t="shared" si="25"/>
        <v>1</v>
      </c>
      <c r="Z137" s="103">
        <f t="shared" si="14"/>
        <v>200.12963082396621</v>
      </c>
      <c r="AA137" s="74">
        <f t="shared" si="15"/>
        <v>2020</v>
      </c>
      <c r="AB137" s="74" t="str">
        <f t="shared" si="16"/>
        <v>Y0T17</v>
      </c>
      <c r="AC137" s="74">
        <f t="shared" si="17"/>
        <v>0</v>
      </c>
      <c r="AD137" s="74" t="str">
        <f t="shared" si="18"/>
        <v>Statistics Agency as part of TransMonEE database</v>
      </c>
      <c r="AE137" s="61" t="b">
        <f t="shared" si="19"/>
        <v>1</v>
      </c>
      <c r="AF137" s="61" t="b">
        <f t="shared" si="20"/>
        <v>1</v>
      </c>
      <c r="AG137" s="61" t="b">
        <f t="shared" si="21"/>
        <v>1</v>
      </c>
      <c r="AH137" s="61" t="b">
        <f t="shared" si="22"/>
        <v>1</v>
      </c>
    </row>
    <row r="138" spans="1:38" x14ac:dyDescent="0.25">
      <c r="A138" s="61" t="s">
        <v>191</v>
      </c>
      <c r="B138" s="61" t="s">
        <v>458</v>
      </c>
      <c r="C138" s="74">
        <v>90.241546881147897</v>
      </c>
      <c r="D138" s="61" t="s">
        <v>12</v>
      </c>
      <c r="E138" s="69">
        <v>2013</v>
      </c>
      <c r="F138" s="71" t="s">
        <v>545</v>
      </c>
      <c r="G138" s="72"/>
      <c r="H138" s="73" t="s">
        <v>635</v>
      </c>
      <c r="J138" s="61">
        <f>IF(VLOOKUP($A138,'[1]2. Child Protection'!$B$8:$BG$226,'[1]2. Child Protection'!T$1,FALSE)=C138,"",VLOOKUP($A138,'[1]2. Child Protection'!$B$8:$BG$226,'[1]2. Child Protection'!T$1,FALSE)-C138)</f>
        <v>-25.4415468811479</v>
      </c>
      <c r="K138" s="61" t="str">
        <f>IF(VLOOKUP($A138,'[1]2. Child Protection'!$B$8:$BG$226,'[1]2. Child Protection'!U$1,FALSE)=D138,"",VLOOKUP($A138,'[1]2. Child Protection'!$B$8:$BG$226,'[1]2. Child Protection'!U$1,FALSE))</f>
        <v>y</v>
      </c>
      <c r="L138" s="74" t="e">
        <f>IF(VLOOKUP($A138,'[1]2. Child Protection'!$B$8:$BG$226,'[1]2. Child Protection'!V$1,FALSE)=#REF!,"",VLOOKUP($A138,'[1]2. Child Protection'!$B$8:$BG$226,'[1]2. Child Protection'!V$1,FALSE)-#REF!)</f>
        <v>#REF!</v>
      </c>
      <c r="M138" s="74" t="e">
        <f>IF(VLOOKUP($A138,'[1]2. Child Protection'!$B$8:$BG$226,'[1]2. Child Protection'!W$1,FALSE)=#REF!,"",VLOOKUP($A138,'[1]2. Child Protection'!$B$8:$BG$226,'[1]2. Child Protection'!W$1,FALSE))</f>
        <v>#REF!</v>
      </c>
      <c r="N138" s="74" t="e">
        <f>IF(VLOOKUP($A138,'[1]2. Child Protection'!$B$8:$BG$226,'[1]2. Child Protection'!X$1,FALSE)=E138,"",VLOOKUP($A138,'[1]2. Child Protection'!$B$8:$BG$226,'[1]2. Child Protection'!X$1,FALSE)-E138)</f>
        <v>#VALUE!</v>
      </c>
      <c r="O138" s="74" t="e">
        <f>IF(VLOOKUP($A138,'[1]2. Child Protection'!$B$8:$BG$226,'[1]2. Child Protection'!Y$1,FALSE)=#REF!,"",VLOOKUP($A138,'[1]2. Child Protection'!$B$8:$BG$226,'[1]2. Child Protection'!Y$1,FALSE))</f>
        <v>#REF!</v>
      </c>
      <c r="P138" s="74" t="e">
        <f>IF(VLOOKUP($A138,'[1]2. Child Protection'!$B$8:$BG$226,'[1]2. Child Protection'!Z$1,FALSE)=F138,"",VLOOKUP($A138,'[1]2. Child Protection'!$B$8:$BG$226,'[1]2. Child Protection'!Z$1,FALSE)-F138)</f>
        <v>#VALUE!</v>
      </c>
      <c r="Q138" s="74" t="str">
        <f>IF(VLOOKUP($A138,'[1]2. Child Protection'!$B$8:$BG$226,'[1]2. Child Protection'!AA$1,FALSE)=G138,"",VLOOKUP($A138,'[1]2. Child Protection'!$B$8:$BG$226,'[1]2. Child Protection'!AA$1,FALSE))</f>
        <v/>
      </c>
      <c r="R138" s="61" t="str">
        <f>IF(VLOOKUP($A138,'[1]2. Child Protection'!$B$8:$BG$226,'[1]2. Child Protection'!AB$1,FALSE)=H138,"",VLOOKUP($A138,'[1]2. Child Protection'!$B$8:$BG$226,'[1]2. Child Protection'!AB$1,FALSE))</f>
        <v>Intercensal Survey 2016</v>
      </c>
      <c r="S138" s="61" t="s">
        <v>510</v>
      </c>
      <c r="T138" s="103">
        <v>49.133588997966115</v>
      </c>
      <c r="U138" s="61">
        <v>2010</v>
      </c>
      <c r="V138" s="61" t="s">
        <v>545</v>
      </c>
      <c r="X138" s="61" t="s">
        <v>670</v>
      </c>
      <c r="Y138" s="61" t="b">
        <f t="shared" si="25"/>
        <v>1</v>
      </c>
      <c r="Z138" s="103">
        <f t="shared" si="14"/>
        <v>49.133588997966115</v>
      </c>
      <c r="AA138" s="74">
        <f t="shared" si="15"/>
        <v>2010</v>
      </c>
      <c r="AB138" s="74" t="str">
        <f t="shared" si="16"/>
        <v>Y0T17</v>
      </c>
      <c r="AC138" s="74">
        <f t="shared" si="17"/>
        <v>0</v>
      </c>
      <c r="AD138" s="74" t="str">
        <f t="shared" si="18"/>
        <v>SITAN on Res. Care Institutions</v>
      </c>
      <c r="AE138" s="61" t="b">
        <f t="shared" si="19"/>
        <v>1</v>
      </c>
      <c r="AF138" s="61" t="b">
        <f t="shared" si="20"/>
        <v>1</v>
      </c>
      <c r="AG138" s="61" t="b">
        <f t="shared" si="21"/>
        <v>1</v>
      </c>
      <c r="AH138" s="61" t="b">
        <f t="shared" si="22"/>
        <v>1</v>
      </c>
    </row>
    <row r="139" spans="1:38" x14ac:dyDescent="0.25">
      <c r="A139" s="61" t="s">
        <v>201</v>
      </c>
      <c r="B139" s="61" t="s">
        <v>465</v>
      </c>
      <c r="C139" s="74">
        <v>17.056146715349652</v>
      </c>
      <c r="D139" s="61" t="s">
        <v>12</v>
      </c>
      <c r="E139" s="69">
        <v>2012</v>
      </c>
      <c r="F139" s="71" t="s">
        <v>545</v>
      </c>
      <c r="G139" s="72"/>
      <c r="H139" s="73" t="s">
        <v>639</v>
      </c>
      <c r="J139" s="61">
        <f>IF(VLOOKUP($A139,'[1]2. Child Protection'!$B$8:$BG$226,'[1]2. Child Protection'!T$1,FALSE)=C139,"",VLOOKUP($A139,'[1]2. Child Protection'!$B$8:$BG$226,'[1]2. Child Protection'!T$1,FALSE)-C139)</f>
        <v>49.543853284650339</v>
      </c>
      <c r="K139" s="61" t="str">
        <f>IF(VLOOKUP($A139,'[1]2. Child Protection'!$B$8:$BG$226,'[1]2. Child Protection'!U$1,FALSE)=D139,"",VLOOKUP($A139,'[1]2. Child Protection'!$B$8:$BG$226,'[1]2. Child Protection'!U$1,FALSE))</f>
        <v/>
      </c>
      <c r="L139" s="74" t="e">
        <f>IF(VLOOKUP($A139,'[1]2. Child Protection'!$B$8:$BG$226,'[1]2. Child Protection'!V$1,FALSE)=#REF!,"",VLOOKUP($A139,'[1]2. Child Protection'!$B$8:$BG$226,'[1]2. Child Protection'!V$1,FALSE)-#REF!)</f>
        <v>#REF!</v>
      </c>
      <c r="M139" s="74" t="e">
        <f>IF(VLOOKUP($A139,'[1]2. Child Protection'!$B$8:$BG$226,'[1]2. Child Protection'!W$1,FALSE)=#REF!,"",VLOOKUP($A139,'[1]2. Child Protection'!$B$8:$BG$226,'[1]2. Child Protection'!W$1,FALSE))</f>
        <v>#REF!</v>
      </c>
      <c r="N139" s="74">
        <f>IF(VLOOKUP($A139,'[1]2. Child Protection'!$B$8:$BG$226,'[1]2. Child Protection'!X$1,FALSE)=E139,"",VLOOKUP($A139,'[1]2. Child Protection'!$B$8:$BG$226,'[1]2. Child Protection'!X$1,FALSE)-E139)</f>
        <v>-1946.6</v>
      </c>
      <c r="O139" s="74" t="e">
        <f>IF(VLOOKUP($A139,'[1]2. Child Protection'!$B$8:$BG$226,'[1]2. Child Protection'!Y$1,FALSE)=#REF!,"",VLOOKUP($A139,'[1]2. Child Protection'!$B$8:$BG$226,'[1]2. Child Protection'!Y$1,FALSE))</f>
        <v>#REF!</v>
      </c>
      <c r="P139" s="74" t="e">
        <f>IF(VLOOKUP($A139,'[1]2. Child Protection'!$B$8:$BG$226,'[1]2. Child Protection'!Z$1,FALSE)=F139,"",VLOOKUP($A139,'[1]2. Child Protection'!$B$8:$BG$226,'[1]2. Child Protection'!Z$1,FALSE)-F139)</f>
        <v>#VALUE!</v>
      </c>
      <c r="Q139" s="74" t="str">
        <f>IF(VLOOKUP($A139,'[1]2. Child Protection'!$B$8:$BG$226,'[1]2. Child Protection'!AA$1,FALSE)=G139,"",VLOOKUP($A139,'[1]2. Child Protection'!$B$8:$BG$226,'[1]2. Child Protection'!AA$1,FALSE))</f>
        <v/>
      </c>
      <c r="R139" s="61" t="str">
        <f>IF(VLOOKUP($A139,'[1]2. Child Protection'!$B$8:$BG$226,'[1]2. Child Protection'!AB$1,FALSE)=H139,"",VLOOKUP($A139,'[1]2. Child Protection'!$B$8:$BG$226,'[1]2. Child Protection'!AB$1,FALSE))</f>
        <v>DHS 2012</v>
      </c>
      <c r="S139" s="61" t="s">
        <v>511</v>
      </c>
      <c r="T139" s="103">
        <v>188.58563910624349</v>
      </c>
      <c r="U139" s="61">
        <v>2019</v>
      </c>
      <c r="V139" s="61" t="s">
        <v>545</v>
      </c>
      <c r="X139" s="61" t="s">
        <v>660</v>
      </c>
      <c r="Y139" s="61" t="b">
        <f t="shared" ref="Y139:Y170" si="26">Z139=T139</f>
        <v>1</v>
      </c>
      <c r="Z139" s="103">
        <f t="shared" si="14"/>
        <v>188.58563910624349</v>
      </c>
      <c r="AA139" s="74">
        <f t="shared" si="15"/>
        <v>2019</v>
      </c>
      <c r="AB139" s="74" t="str">
        <f t="shared" si="16"/>
        <v>Y0T17</v>
      </c>
      <c r="AC139" s="74">
        <f t="shared" si="17"/>
        <v>0</v>
      </c>
      <c r="AD139" s="74" t="str">
        <f t="shared" si="18"/>
        <v>Department of Children and Youth</v>
      </c>
      <c r="AE139" s="61" t="b">
        <f t="shared" si="19"/>
        <v>1</v>
      </c>
      <c r="AF139" s="61" t="b">
        <f t="shared" si="20"/>
        <v>1</v>
      </c>
      <c r="AG139" s="61" t="b">
        <f t="shared" si="21"/>
        <v>1</v>
      </c>
      <c r="AH139" s="61" t="b">
        <f t="shared" si="22"/>
        <v>1</v>
      </c>
    </row>
    <row r="140" spans="1:38" x14ac:dyDescent="0.25">
      <c r="A140" s="61" t="s">
        <v>202</v>
      </c>
      <c r="B140" s="61" t="s">
        <v>466</v>
      </c>
      <c r="C140" s="74" t="s">
        <v>12</v>
      </c>
      <c r="D140" s="61" t="s">
        <v>12</v>
      </c>
      <c r="E140" s="69" t="s">
        <v>12</v>
      </c>
      <c r="F140" s="71" t="s">
        <v>12</v>
      </c>
      <c r="G140" s="72" t="s">
        <v>12</v>
      </c>
      <c r="H140" s="73" t="s">
        <v>12</v>
      </c>
      <c r="J140" s="61" t="e">
        <f>IF(VLOOKUP($A140,'[1]2. Child Protection'!$B$8:$BG$226,'[1]2. Child Protection'!T$1,FALSE)=C140,"",VLOOKUP($A140,'[1]2. Child Protection'!$B$8:$BG$226,'[1]2. Child Protection'!T$1,FALSE)-C140)</f>
        <v>#VALUE!</v>
      </c>
      <c r="K140" s="61" t="str">
        <f>IF(VLOOKUP($A140,'[1]2. Child Protection'!$B$8:$BG$226,'[1]2. Child Protection'!U$1,FALSE)=D140,"",VLOOKUP($A140,'[1]2. Child Protection'!$B$8:$BG$226,'[1]2. Child Protection'!U$1,FALSE))</f>
        <v/>
      </c>
      <c r="L140" s="74" t="e">
        <f>IF(VLOOKUP($A140,'[1]2. Child Protection'!$B$8:$BG$226,'[1]2. Child Protection'!V$1,FALSE)=#REF!,"",VLOOKUP($A140,'[1]2. Child Protection'!$B$8:$BG$226,'[1]2. Child Protection'!V$1,FALSE)-#REF!)</f>
        <v>#REF!</v>
      </c>
      <c r="M140" s="74" t="e">
        <f>IF(VLOOKUP($A140,'[1]2. Child Protection'!$B$8:$BG$226,'[1]2. Child Protection'!W$1,FALSE)=#REF!,"",VLOOKUP($A140,'[1]2. Child Protection'!$B$8:$BG$226,'[1]2. Child Protection'!W$1,FALSE))</f>
        <v>#REF!</v>
      </c>
      <c r="N140" s="74" t="e">
        <f>IF(VLOOKUP($A140,'[1]2. Child Protection'!$B$8:$BG$226,'[1]2. Child Protection'!X$1,FALSE)=E140,"",VLOOKUP($A140,'[1]2. Child Protection'!$B$8:$BG$226,'[1]2. Child Protection'!X$1,FALSE)-E140)</f>
        <v>#VALUE!</v>
      </c>
      <c r="O140" s="74" t="e">
        <f>IF(VLOOKUP($A140,'[1]2. Child Protection'!$B$8:$BG$226,'[1]2. Child Protection'!Y$1,FALSE)=#REF!,"",VLOOKUP($A140,'[1]2. Child Protection'!$B$8:$BG$226,'[1]2. Child Protection'!Y$1,FALSE))</f>
        <v>#REF!</v>
      </c>
      <c r="P140" s="74" t="e">
        <f>IF(VLOOKUP($A140,'[1]2. Child Protection'!$B$8:$BG$226,'[1]2. Child Protection'!Z$1,FALSE)=F140,"",VLOOKUP($A140,'[1]2. Child Protection'!$B$8:$BG$226,'[1]2. Child Protection'!Z$1,FALSE)-F140)</f>
        <v>#VALUE!</v>
      </c>
      <c r="Q140" s="74" t="str">
        <f>IF(VLOOKUP($A140,'[1]2. Child Protection'!$B$8:$BG$226,'[1]2. Child Protection'!AA$1,FALSE)=G140,"",VLOOKUP($A140,'[1]2. Child Protection'!$B$8:$BG$226,'[1]2. Child Protection'!AA$1,FALSE))</f>
        <v/>
      </c>
      <c r="R140" s="61" t="str">
        <f>IF(VLOOKUP($A140,'[1]2. Child Protection'!$B$8:$BG$226,'[1]2. Child Protection'!AB$1,FALSE)=H140,"",VLOOKUP($A140,'[1]2. Child Protection'!$B$8:$BG$226,'[1]2. Child Protection'!AB$1,FALSE))</f>
        <v>DHS 2018</v>
      </c>
      <c r="S140" s="61" t="s">
        <v>512</v>
      </c>
      <c r="T140" s="103">
        <v>255.48499359950372</v>
      </c>
      <c r="U140" s="61">
        <v>2016</v>
      </c>
      <c r="V140" s="61" t="s">
        <v>545</v>
      </c>
      <c r="X140" s="61" t="s">
        <v>661</v>
      </c>
      <c r="Y140" s="61" t="b">
        <f t="shared" si="26"/>
        <v>1</v>
      </c>
      <c r="Z140" s="103">
        <f t="shared" ref="Z140:Z156" si="27">VLOOKUP($S140,$B$11:$H$212,2,FALSE)</f>
        <v>255.48499359950372</v>
      </c>
      <c r="AA140" s="74">
        <f t="shared" ref="AA140:AA156" si="28">VLOOKUP($S140,$B$11:$H$212,4,FALSE)</f>
        <v>2016</v>
      </c>
      <c r="AB140" s="74" t="str">
        <f t="shared" ref="AB140:AB156" si="29">VLOOKUP($S140,$B$11:$H$212,5,FALSE)</f>
        <v>Y0T17</v>
      </c>
      <c r="AC140" s="74">
        <f t="shared" ref="AC140:AC156" si="30">VLOOKUP($S140,$B$11:$H$212,6,FALSE)</f>
        <v>0</v>
      </c>
      <c r="AD140" s="74" t="str">
        <f t="shared" ref="AD140:AD156" si="31">VLOOKUP($S140,$B$11:$H$212,7,FALSE)</f>
        <v>Ministry of Social Solidarity</v>
      </c>
      <c r="AE140" s="61" t="b">
        <f t="shared" ref="AE140:AE156" si="32">AA140=U140</f>
        <v>1</v>
      </c>
      <c r="AF140" s="61" t="b">
        <f t="shared" ref="AF140:AF156" si="33">AB140=V140</f>
        <v>1</v>
      </c>
      <c r="AG140" s="61" t="b">
        <f t="shared" ref="AG140:AG156" si="34">AC140=W140</f>
        <v>1</v>
      </c>
      <c r="AH140" s="61" t="b">
        <f t="shared" ref="AH140:AH156" si="35">AD140=X140</f>
        <v>1</v>
      </c>
    </row>
    <row r="141" spans="1:38" x14ac:dyDescent="0.25">
      <c r="A141" s="61" t="s">
        <v>198</v>
      </c>
      <c r="B141" s="61" t="s">
        <v>464</v>
      </c>
      <c r="C141" s="96">
        <v>104.82783943371317</v>
      </c>
      <c r="D141" s="61" t="s">
        <v>12</v>
      </c>
      <c r="E141" s="69">
        <v>2013</v>
      </c>
      <c r="F141" s="71" t="s">
        <v>545</v>
      </c>
      <c r="G141" s="72"/>
      <c r="H141" s="73" t="s">
        <v>638</v>
      </c>
      <c r="J141" s="61" t="e">
        <f>IF(VLOOKUP($A141,'[1]2. Child Protection'!$B$8:$BG$226,'[1]2. Child Protection'!T$1,FALSE)=C141,"",VLOOKUP($A141,'[1]2. Child Protection'!$B$8:$BG$226,'[1]2. Child Protection'!T$1,FALSE)-C141)</f>
        <v>#VALUE!</v>
      </c>
      <c r="K141" s="61" t="str">
        <f>IF(VLOOKUP($A141,'[1]2. Child Protection'!$B$8:$BG$226,'[1]2. Child Protection'!U$1,FALSE)=D141,"",VLOOKUP($A141,'[1]2. Child Protection'!$B$8:$BG$226,'[1]2. Child Protection'!U$1,FALSE))</f>
        <v/>
      </c>
      <c r="L141" s="74" t="e">
        <f>IF(VLOOKUP($A141,'[1]2. Child Protection'!$B$8:$BG$226,'[1]2. Child Protection'!V$1,FALSE)=#REF!,"",VLOOKUP($A141,'[1]2. Child Protection'!$B$8:$BG$226,'[1]2. Child Protection'!V$1,FALSE)-#REF!)</f>
        <v>#REF!</v>
      </c>
      <c r="M141" s="74" t="e">
        <f>IF(VLOOKUP($A141,'[1]2. Child Protection'!$B$8:$BG$226,'[1]2. Child Protection'!W$1,FALSE)=#REF!,"",VLOOKUP($A141,'[1]2. Child Protection'!$B$8:$BG$226,'[1]2. Child Protection'!W$1,FALSE))</f>
        <v>#REF!</v>
      </c>
      <c r="N141" s="74" t="e">
        <f>IF(VLOOKUP($A141,'[1]2. Child Protection'!$B$8:$BG$226,'[1]2. Child Protection'!X$1,FALSE)=E141,"",VLOOKUP($A141,'[1]2. Child Protection'!$B$8:$BG$226,'[1]2. Child Protection'!X$1,FALSE)-E141)</f>
        <v>#VALUE!</v>
      </c>
      <c r="O141" s="74" t="e">
        <f>IF(VLOOKUP($A141,'[1]2. Child Protection'!$B$8:$BG$226,'[1]2. Child Protection'!Y$1,FALSE)=#REF!,"",VLOOKUP($A141,'[1]2. Child Protection'!$B$8:$BG$226,'[1]2. Child Protection'!Y$1,FALSE))</f>
        <v>#REF!</v>
      </c>
      <c r="P141" s="74" t="e">
        <f>IF(VLOOKUP($A141,'[1]2. Child Protection'!$B$8:$BG$226,'[1]2. Child Protection'!Z$1,FALSE)=F141,"",VLOOKUP($A141,'[1]2. Child Protection'!$B$8:$BG$226,'[1]2. Child Protection'!Z$1,FALSE)-F141)</f>
        <v>#VALUE!</v>
      </c>
      <c r="Q141" s="74" t="str">
        <f>IF(VLOOKUP($A141,'[1]2. Child Protection'!$B$8:$BG$226,'[1]2. Child Protection'!AA$1,FALSE)=G141,"",VLOOKUP($A141,'[1]2. Child Protection'!$B$8:$BG$226,'[1]2. Child Protection'!AA$1,FALSE))</f>
        <v/>
      </c>
      <c r="R141" s="61" t="str">
        <f>IF(VLOOKUP($A141,'[1]2. Child Protection'!$B$8:$BG$226,'[1]2. Child Protection'!AB$1,FALSE)=H141,"",VLOOKUP($A141,'[1]2. Child Protection'!$B$8:$BG$226,'[1]2. Child Protection'!AB$1,FALSE))</f>
        <v>ENDESA 2011/12</v>
      </c>
      <c r="S141" s="61" t="s">
        <v>513</v>
      </c>
      <c r="T141" s="103">
        <v>120.41135578631118</v>
      </c>
      <c r="U141" s="61">
        <v>2015</v>
      </c>
      <c r="V141" s="61" t="s">
        <v>562</v>
      </c>
      <c r="W141" s="61" t="s">
        <v>563</v>
      </c>
      <c r="X141" s="61" t="s">
        <v>662</v>
      </c>
      <c r="Y141" s="61" t="b">
        <f t="shared" si="26"/>
        <v>1</v>
      </c>
      <c r="Z141" s="103">
        <f t="shared" si="27"/>
        <v>120.41135578631118</v>
      </c>
      <c r="AA141" s="74">
        <f t="shared" si="28"/>
        <v>2015</v>
      </c>
      <c r="AB141" s="74" t="str">
        <f t="shared" si="29"/>
        <v>Y0T18</v>
      </c>
      <c r="AC141" s="74" t="str">
        <f t="shared" si="30"/>
        <v>Age is 0-18 years</v>
      </c>
      <c r="AD141" s="74" t="str">
        <f t="shared" si="31"/>
        <v xml:space="preserve">Ministère de l’action sociale, de la promotion de la femme et de l’alphabétisation. 2016. Evaluation des centres d’accueil et d’hébergement des enfants vulnérables. P. 22 </v>
      </c>
      <c r="AE141" s="61" t="b">
        <f t="shared" si="32"/>
        <v>1</v>
      </c>
      <c r="AF141" s="61" t="b">
        <f t="shared" si="33"/>
        <v>1</v>
      </c>
      <c r="AG141" s="61" t="b">
        <f t="shared" si="34"/>
        <v>1</v>
      </c>
      <c r="AH141" s="61" t="b">
        <f t="shared" si="35"/>
        <v>1</v>
      </c>
    </row>
    <row r="142" spans="1:38" x14ac:dyDescent="0.25">
      <c r="A142" s="61" t="s">
        <v>229</v>
      </c>
      <c r="B142" s="61" t="s">
        <v>460</v>
      </c>
      <c r="C142" s="96" t="s">
        <v>12</v>
      </c>
      <c r="D142" s="61" t="s">
        <v>12</v>
      </c>
      <c r="E142" s="69" t="s">
        <v>12</v>
      </c>
      <c r="F142" s="71" t="s">
        <v>12</v>
      </c>
      <c r="G142" s="72" t="s">
        <v>12</v>
      </c>
      <c r="H142" s="73" t="s">
        <v>12</v>
      </c>
      <c r="J142" s="61" t="e">
        <f>IF(VLOOKUP($A142,'[1]2. Child Protection'!$B$8:$BG$226,'[1]2. Child Protection'!T$1,FALSE)=C142,"",VLOOKUP($A142,'[1]2. Child Protection'!$B$8:$BG$226,'[1]2. Child Protection'!T$1,FALSE)-C142)</f>
        <v>#VALUE!</v>
      </c>
      <c r="K142" s="61" t="str">
        <f>IF(VLOOKUP($A142,'[1]2. Child Protection'!$B$8:$BG$226,'[1]2. Child Protection'!U$1,FALSE)=D142,"",VLOOKUP($A142,'[1]2. Child Protection'!$B$8:$BG$226,'[1]2. Child Protection'!U$1,FALSE))</f>
        <v/>
      </c>
      <c r="L142" s="74" t="e">
        <f>IF(VLOOKUP($A142,'[1]2. Child Protection'!$B$8:$BG$226,'[1]2. Child Protection'!V$1,FALSE)=#REF!,"",VLOOKUP($A142,'[1]2. Child Protection'!$B$8:$BG$226,'[1]2. Child Protection'!V$1,FALSE)-#REF!)</f>
        <v>#REF!</v>
      </c>
      <c r="M142" s="74" t="e">
        <f>IF(VLOOKUP($A142,'[1]2. Child Protection'!$B$8:$BG$226,'[1]2. Child Protection'!W$1,FALSE)=#REF!,"",VLOOKUP($A142,'[1]2. Child Protection'!$B$8:$BG$226,'[1]2. Child Protection'!W$1,FALSE))</f>
        <v>#REF!</v>
      </c>
      <c r="N142" s="74" t="e">
        <f>IF(VLOOKUP($A142,'[1]2. Child Protection'!$B$8:$BG$226,'[1]2. Child Protection'!X$1,FALSE)=E142,"",VLOOKUP($A142,'[1]2. Child Protection'!$B$8:$BG$226,'[1]2. Child Protection'!X$1,FALSE)-E142)</f>
        <v>#VALUE!</v>
      </c>
      <c r="O142" s="74" t="e">
        <f>IF(VLOOKUP($A142,'[1]2. Child Protection'!$B$8:$BG$226,'[1]2. Child Protection'!Y$1,FALSE)=#REF!,"",VLOOKUP($A142,'[1]2. Child Protection'!$B$8:$BG$226,'[1]2. Child Protection'!Y$1,FALSE))</f>
        <v>#REF!</v>
      </c>
      <c r="P142" s="74" t="e">
        <f>IF(VLOOKUP($A142,'[1]2. Child Protection'!$B$8:$BG$226,'[1]2. Child Protection'!Z$1,FALSE)=F142,"",VLOOKUP($A142,'[1]2. Child Protection'!$B$8:$BG$226,'[1]2. Child Protection'!Z$1,FALSE)-F142)</f>
        <v>#VALUE!</v>
      </c>
      <c r="Q142" s="74" t="str">
        <f>IF(VLOOKUP($A142,'[1]2. Child Protection'!$B$8:$BG$226,'[1]2. Child Protection'!AA$1,FALSE)=G142,"",VLOOKUP($A142,'[1]2. Child Protection'!$B$8:$BG$226,'[1]2. Child Protection'!AA$1,FALSE))</f>
        <v/>
      </c>
      <c r="R142" s="61" t="str">
        <f>IF(VLOOKUP($A142,'[1]2. Child Protection'!$B$8:$BG$226,'[1]2. Child Protection'!AB$1,FALSE)=H142,"",VLOOKUP($A142,'[1]2. Child Protection'!$B$8:$BG$226,'[1]2. Child Protection'!AB$1,FALSE))</f>
        <v/>
      </c>
      <c r="S142" s="61" t="s">
        <v>515</v>
      </c>
      <c r="T142" s="103">
        <v>163.98062210710603</v>
      </c>
      <c r="U142" s="61">
        <v>2021</v>
      </c>
      <c r="V142" s="61" t="s">
        <v>545</v>
      </c>
      <c r="X142" s="61" t="s">
        <v>663</v>
      </c>
      <c r="Y142" s="61" t="b">
        <f t="shared" si="26"/>
        <v>1</v>
      </c>
      <c r="Z142" s="103">
        <f t="shared" si="27"/>
        <v>163.98062210710603</v>
      </c>
      <c r="AA142" s="74">
        <f t="shared" si="28"/>
        <v>2021</v>
      </c>
      <c r="AB142" s="74" t="str">
        <f t="shared" si="29"/>
        <v>Y0T17</v>
      </c>
      <c r="AC142" s="74">
        <f t="shared" si="30"/>
        <v>0</v>
      </c>
      <c r="AD142" s="74" t="str">
        <f t="shared" si="31"/>
        <v>Children’s Authority of Trinidad and Tobago</v>
      </c>
      <c r="AE142" s="61" t="b">
        <f t="shared" si="32"/>
        <v>1</v>
      </c>
      <c r="AF142" s="61" t="b">
        <f t="shared" si="33"/>
        <v>1</v>
      </c>
      <c r="AG142" s="61" t="b">
        <f t="shared" si="34"/>
        <v>1</v>
      </c>
      <c r="AH142" s="61" t="b">
        <f t="shared" si="35"/>
        <v>1</v>
      </c>
    </row>
    <row r="143" spans="1:38" x14ac:dyDescent="0.25">
      <c r="A143" s="61" t="s">
        <v>196</v>
      </c>
      <c r="B143" s="61" t="s">
        <v>462</v>
      </c>
      <c r="C143" s="96"/>
      <c r="E143" s="69"/>
      <c r="F143" s="69"/>
      <c r="G143" s="70"/>
      <c r="H143" s="73"/>
      <c r="J143" s="61" t="e">
        <f>IF(VLOOKUP($A143,'[1]2. Child Protection'!$B$8:$BG$226,'[1]2. Child Protection'!T$1,FALSE)=C143,"",VLOOKUP($A143,'[1]2. Child Protection'!$B$8:$BG$226,'[1]2. Child Protection'!T$1,FALSE)-C143)</f>
        <v>#VALUE!</v>
      </c>
      <c r="K143" s="61" t="str">
        <f>IF(VLOOKUP($A143,'[1]2. Child Protection'!$B$8:$BG$226,'[1]2. Child Protection'!U$1,FALSE)=D143,"",VLOOKUP($A143,'[1]2. Child Protection'!$B$8:$BG$226,'[1]2. Child Protection'!U$1,FALSE))</f>
        <v/>
      </c>
      <c r="L143" s="74" t="e">
        <f>IF(VLOOKUP($A143,'[1]2. Child Protection'!$B$8:$BG$226,'[1]2. Child Protection'!V$1,FALSE)=#REF!,"",VLOOKUP($A143,'[1]2. Child Protection'!$B$8:$BG$226,'[1]2. Child Protection'!V$1,FALSE)-#REF!)</f>
        <v>#REF!</v>
      </c>
      <c r="M143" s="74" t="e">
        <f>IF(VLOOKUP($A143,'[1]2. Child Protection'!$B$8:$BG$226,'[1]2. Child Protection'!W$1,FALSE)=#REF!,"",VLOOKUP($A143,'[1]2. Child Protection'!$B$8:$BG$226,'[1]2. Child Protection'!W$1,FALSE))</f>
        <v>#REF!</v>
      </c>
      <c r="N143" s="74">
        <f>IF(VLOOKUP($A143,'[1]2. Child Protection'!$B$8:$BG$226,'[1]2. Child Protection'!X$1,FALSE)=E143,"",VLOOKUP($A143,'[1]2. Child Protection'!$B$8:$BG$226,'[1]2. Child Protection'!X$1,FALSE)-E143)</f>
        <v>100</v>
      </c>
      <c r="O143" s="74" t="e">
        <f>IF(VLOOKUP($A143,'[1]2. Child Protection'!$B$8:$BG$226,'[1]2. Child Protection'!Y$1,FALSE)=#REF!,"",VLOOKUP($A143,'[1]2. Child Protection'!$B$8:$BG$226,'[1]2. Child Protection'!Y$1,FALSE))</f>
        <v>#REF!</v>
      </c>
      <c r="P143" s="74">
        <f>IF(VLOOKUP($A143,'[1]2. Child Protection'!$B$8:$BG$226,'[1]2. Child Protection'!Z$1,FALSE)=F143,"",VLOOKUP($A143,'[1]2. Child Protection'!$B$8:$BG$226,'[1]2. Child Protection'!Z$1,FALSE)-F143)</f>
        <v>100</v>
      </c>
      <c r="Q143" s="74" t="str">
        <f>IF(VLOOKUP($A143,'[1]2. Child Protection'!$B$8:$BG$226,'[1]2. Child Protection'!AA$1,FALSE)=G143,"",VLOOKUP($A143,'[1]2. Child Protection'!$B$8:$BG$226,'[1]2. Child Protection'!AA$1,FALSE))</f>
        <v>v</v>
      </c>
      <c r="R143" s="61" t="str">
        <f>IF(VLOOKUP($A143,'[1]2. Child Protection'!$B$8:$BG$226,'[1]2. Child Protection'!AB$1,FALSE)=H143,"",VLOOKUP($A143,'[1]2. Child Protection'!$B$8:$BG$226,'[1]2. Child Protection'!AB$1,FALSE))</f>
        <v>UNSD Population and Vital Statistics Report, January 2021, latest update on 4 Jan 2022</v>
      </c>
      <c r="S143" s="61" t="s">
        <v>516</v>
      </c>
      <c r="T143" s="103">
        <v>101.08558969843286</v>
      </c>
      <c r="U143" s="61">
        <v>2013</v>
      </c>
      <c r="V143" s="61" t="s">
        <v>545</v>
      </c>
      <c r="X143" s="61" t="s">
        <v>664</v>
      </c>
      <c r="Y143" s="61" t="b">
        <f t="shared" si="26"/>
        <v>1</v>
      </c>
      <c r="Z143" s="103">
        <f t="shared" si="27"/>
        <v>101.08558969843286</v>
      </c>
      <c r="AA143" s="74">
        <f t="shared" si="28"/>
        <v>2013</v>
      </c>
      <c r="AB143" s="74" t="str">
        <f t="shared" si="29"/>
        <v>Y0T17</v>
      </c>
      <c r="AC143" s="74">
        <f t="shared" si="30"/>
        <v>0</v>
      </c>
      <c r="AD143" s="74" t="str">
        <f t="shared" si="31"/>
        <v>Ministry of Family, Social Affairs and NGOS</v>
      </c>
      <c r="AE143" s="61" t="b">
        <f t="shared" si="32"/>
        <v>1</v>
      </c>
      <c r="AF143" s="61" t="b">
        <f t="shared" si="33"/>
        <v>1</v>
      </c>
      <c r="AG143" s="61" t="b">
        <f t="shared" si="34"/>
        <v>1</v>
      </c>
      <c r="AH143" s="61" t="b">
        <f t="shared" si="35"/>
        <v>1</v>
      </c>
    </row>
    <row r="144" spans="1:38" x14ac:dyDescent="0.25">
      <c r="A144" s="61" t="s">
        <v>205</v>
      </c>
      <c r="B144" s="61" t="s">
        <v>468</v>
      </c>
      <c r="C144" s="96" t="s">
        <v>12</v>
      </c>
      <c r="D144" s="61" t="s">
        <v>12</v>
      </c>
      <c r="E144" s="69" t="s">
        <v>12</v>
      </c>
      <c r="F144" s="69" t="s">
        <v>12</v>
      </c>
      <c r="G144" s="70" t="s">
        <v>12</v>
      </c>
      <c r="H144" s="73" t="s">
        <v>12</v>
      </c>
      <c r="J144" s="61" t="e">
        <f>IF(VLOOKUP($A144,'[1]2. Child Protection'!$B$8:$BG$226,'[1]2. Child Protection'!T$1,FALSE)=C144,"",VLOOKUP($A144,'[1]2. Child Protection'!$B$8:$BG$226,'[1]2. Child Protection'!T$1,FALSE)-C144)</f>
        <v>#VALUE!</v>
      </c>
      <c r="K144" s="61" t="str">
        <f>IF(VLOOKUP($A144,'[1]2. Child Protection'!$B$8:$BG$226,'[1]2. Child Protection'!U$1,FALSE)=D144,"",VLOOKUP($A144,'[1]2. Child Protection'!$B$8:$BG$226,'[1]2. Child Protection'!U$1,FALSE))</f>
        <v/>
      </c>
      <c r="L144" s="74" t="e">
        <f>IF(VLOOKUP($A144,'[1]2. Child Protection'!$B$8:$BG$226,'[1]2. Child Protection'!V$1,FALSE)=#REF!,"",VLOOKUP($A144,'[1]2. Child Protection'!$B$8:$BG$226,'[1]2. Child Protection'!V$1,FALSE)-#REF!)</f>
        <v>#REF!</v>
      </c>
      <c r="M144" s="74" t="e">
        <f>IF(VLOOKUP($A144,'[1]2. Child Protection'!$B$8:$BG$226,'[1]2. Child Protection'!W$1,FALSE)=#REF!,"",VLOOKUP($A144,'[1]2. Child Protection'!$B$8:$BG$226,'[1]2. Child Protection'!W$1,FALSE))</f>
        <v>#REF!</v>
      </c>
      <c r="N144" s="74" t="e">
        <f>IF(VLOOKUP($A144,'[1]2. Child Protection'!$B$8:$BG$226,'[1]2. Child Protection'!X$1,FALSE)=E144,"",VLOOKUP($A144,'[1]2. Child Protection'!$B$8:$BG$226,'[1]2. Child Protection'!X$1,FALSE)-E144)</f>
        <v>#VALUE!</v>
      </c>
      <c r="O144" s="74" t="e">
        <f>IF(VLOOKUP($A144,'[1]2. Child Protection'!$B$8:$BG$226,'[1]2. Child Protection'!Y$1,FALSE)=#REF!,"",VLOOKUP($A144,'[1]2. Child Protection'!$B$8:$BG$226,'[1]2. Child Protection'!Y$1,FALSE))</f>
        <v>#REF!</v>
      </c>
      <c r="P144" s="74" t="e">
        <f>IF(VLOOKUP($A144,'[1]2. Child Protection'!$B$8:$BG$226,'[1]2. Child Protection'!Z$1,FALSE)=F144,"",VLOOKUP($A144,'[1]2. Child Protection'!$B$8:$BG$226,'[1]2. Child Protection'!Z$1,FALSE)-F144)</f>
        <v>#VALUE!</v>
      </c>
      <c r="Q144" s="74" t="str">
        <f>IF(VLOOKUP($A144,'[1]2. Child Protection'!$B$8:$BG$226,'[1]2. Child Protection'!AA$1,FALSE)=G144,"",VLOOKUP($A144,'[1]2. Child Protection'!$B$8:$BG$226,'[1]2. Child Protection'!AA$1,FALSE))</f>
        <v>v</v>
      </c>
      <c r="R144" s="61" t="str">
        <f>IF(VLOOKUP($A144,'[1]2. Child Protection'!$B$8:$BG$226,'[1]2. Child Protection'!AB$1,FALSE)=H144,"",VLOOKUP($A144,'[1]2. Child Protection'!$B$8:$BG$226,'[1]2. Child Protection'!AB$1,FALSE))</f>
        <v>UNSD Population and Vital Statistics Report, January 2021, latest update on 4 Jan 2022</v>
      </c>
      <c r="S144" s="61" t="s">
        <v>517</v>
      </c>
      <c r="T144" s="103">
        <v>55.589985269354031</v>
      </c>
      <c r="U144" s="61">
        <v>2020</v>
      </c>
      <c r="V144" s="61" t="s">
        <v>562</v>
      </c>
      <c r="W144" s="61" t="s">
        <v>563</v>
      </c>
      <c r="X144" s="61" t="s">
        <v>665</v>
      </c>
      <c r="Y144" s="61" t="b">
        <f t="shared" si="26"/>
        <v>1</v>
      </c>
      <c r="Z144" s="103">
        <f t="shared" si="27"/>
        <v>55.589985269354031</v>
      </c>
      <c r="AA144" s="74">
        <f t="shared" si="28"/>
        <v>2020</v>
      </c>
      <c r="AB144" s="74" t="str">
        <f t="shared" si="29"/>
        <v>Y0T18</v>
      </c>
      <c r="AC144" s="74" t="str">
        <f t="shared" si="30"/>
        <v>Age is 0-18 years</v>
      </c>
      <c r="AD144" s="74" t="str">
        <f t="shared" si="31"/>
        <v>Ministry of Labour, Family and Social Services as part of TransMonEE</v>
      </c>
      <c r="AE144" s="61" t="b">
        <f t="shared" si="32"/>
        <v>1</v>
      </c>
      <c r="AF144" s="61" t="b">
        <f t="shared" si="33"/>
        <v>1</v>
      </c>
      <c r="AG144" s="61" t="b">
        <f t="shared" si="34"/>
        <v>1</v>
      </c>
      <c r="AH144" s="61" t="b">
        <f t="shared" si="35"/>
        <v>1</v>
      </c>
    </row>
    <row r="145" spans="1:34" x14ac:dyDescent="0.25">
      <c r="A145" s="61" t="s">
        <v>195</v>
      </c>
      <c r="B145" s="61" t="s">
        <v>461</v>
      </c>
      <c r="C145" s="74">
        <v>111.82760959911461</v>
      </c>
      <c r="D145" s="61" t="s">
        <v>12</v>
      </c>
      <c r="E145" s="69">
        <v>2021</v>
      </c>
      <c r="F145" s="71" t="s">
        <v>545</v>
      </c>
      <c r="G145" s="72"/>
      <c r="H145" s="73" t="s">
        <v>636</v>
      </c>
      <c r="J145" s="61">
        <f>IF(VLOOKUP($A145,'[1]2. Child Protection'!$B$8:$BG$226,'[1]2. Child Protection'!T$1,FALSE)=C145,"",VLOOKUP($A145,'[1]2. Child Protection'!$B$8:$BG$226,'[1]2. Child Protection'!T$1,FALSE)-C145)</f>
        <v>-52.327609599114609</v>
      </c>
      <c r="K145" s="61" t="str">
        <f>IF(VLOOKUP($A145,'[1]2. Child Protection'!$B$8:$BG$226,'[1]2. Child Protection'!U$1,FALSE)=D145,"",VLOOKUP($A145,'[1]2. Child Protection'!$B$8:$BG$226,'[1]2. Child Protection'!U$1,FALSE))</f>
        <v/>
      </c>
      <c r="L145" s="74" t="e">
        <f>IF(VLOOKUP($A145,'[1]2. Child Protection'!$B$8:$BG$226,'[1]2. Child Protection'!V$1,FALSE)=#REF!,"",VLOOKUP($A145,'[1]2. Child Protection'!$B$8:$BG$226,'[1]2. Child Protection'!V$1,FALSE)-#REF!)</f>
        <v>#REF!</v>
      </c>
      <c r="M145" s="74" t="e">
        <f>IF(VLOOKUP($A145,'[1]2. Child Protection'!$B$8:$BG$226,'[1]2. Child Protection'!W$1,FALSE)=#REF!,"",VLOOKUP($A145,'[1]2. Child Protection'!$B$8:$BG$226,'[1]2. Child Protection'!W$1,FALSE))</f>
        <v>#REF!</v>
      </c>
      <c r="N145" s="74">
        <f>IF(VLOOKUP($A145,'[1]2. Child Protection'!$B$8:$BG$226,'[1]2. Child Protection'!X$1,FALSE)=E145,"",VLOOKUP($A145,'[1]2. Child Protection'!$B$8:$BG$226,'[1]2. Child Protection'!X$1,FALSE)-E145)</f>
        <v>-1944.7</v>
      </c>
      <c r="O145" s="74" t="e">
        <f>IF(VLOOKUP($A145,'[1]2. Child Protection'!$B$8:$BG$226,'[1]2. Child Protection'!Y$1,FALSE)=#REF!,"",VLOOKUP($A145,'[1]2. Child Protection'!$B$8:$BG$226,'[1]2. Child Protection'!Y$1,FALSE))</f>
        <v>#REF!</v>
      </c>
      <c r="P145" s="74" t="e">
        <f>IF(VLOOKUP($A145,'[1]2. Child Protection'!$B$8:$BG$226,'[1]2. Child Protection'!Z$1,FALSE)=F145,"",VLOOKUP($A145,'[1]2. Child Protection'!$B$8:$BG$226,'[1]2. Child Protection'!Z$1,FALSE)-F145)</f>
        <v>#VALUE!</v>
      </c>
      <c r="Q145" s="74" t="str">
        <f>IF(VLOOKUP($A145,'[1]2. Child Protection'!$B$8:$BG$226,'[1]2. Child Protection'!AA$1,FALSE)=G145,"",VLOOKUP($A145,'[1]2. Child Protection'!$B$8:$BG$226,'[1]2. Child Protection'!AA$1,FALSE))</f>
        <v/>
      </c>
      <c r="R145" s="61" t="str">
        <f>IF(VLOOKUP($A145,'[1]2. Child Protection'!$B$8:$BG$226,'[1]2. Child Protection'!AB$1,FALSE)=H145,"",VLOOKUP($A145,'[1]2. Child Protection'!$B$8:$BG$226,'[1]2. Child Protection'!AB$1,FALSE))</f>
        <v>MICS 2019</v>
      </c>
      <c r="S145" s="61" t="s">
        <v>518</v>
      </c>
      <c r="T145" s="103">
        <v>241.18245889171124</v>
      </c>
      <c r="U145" s="61">
        <v>2019</v>
      </c>
      <c r="V145" s="61" t="s">
        <v>545</v>
      </c>
      <c r="X145" s="61" t="s">
        <v>666</v>
      </c>
      <c r="Y145" s="61" t="b">
        <f t="shared" si="26"/>
        <v>1</v>
      </c>
      <c r="Z145" s="103">
        <f t="shared" si="27"/>
        <v>241.18245889171124</v>
      </c>
      <c r="AA145" s="74">
        <f t="shared" si="28"/>
        <v>2019</v>
      </c>
      <c r="AB145" s="74" t="str">
        <f t="shared" si="29"/>
        <v>Y0T17</v>
      </c>
      <c r="AC145" s="74">
        <f t="shared" si="30"/>
        <v>0</v>
      </c>
      <c r="AD145" s="74" t="str">
        <f t="shared" si="31"/>
        <v>State Statistics Data</v>
      </c>
      <c r="AE145" s="61" t="b">
        <f t="shared" si="32"/>
        <v>1</v>
      </c>
      <c r="AF145" s="61" t="b">
        <f t="shared" si="33"/>
        <v>1</v>
      </c>
      <c r="AG145" s="61" t="b">
        <f t="shared" si="34"/>
        <v>1</v>
      </c>
      <c r="AH145" s="61" t="b">
        <f t="shared" si="35"/>
        <v>1</v>
      </c>
    </row>
    <row r="146" spans="1:34" x14ac:dyDescent="0.25">
      <c r="A146" s="61" t="s">
        <v>193</v>
      </c>
      <c r="B146" s="61" t="s">
        <v>459</v>
      </c>
      <c r="C146" s="96" t="s">
        <v>12</v>
      </c>
      <c r="D146" s="61" t="s">
        <v>12</v>
      </c>
      <c r="E146" s="69" t="s">
        <v>12</v>
      </c>
      <c r="F146" s="71" t="s">
        <v>12</v>
      </c>
      <c r="G146" s="72" t="s">
        <v>12</v>
      </c>
      <c r="H146" s="73" t="s">
        <v>12</v>
      </c>
      <c r="J146" s="61" t="e">
        <f>IF(VLOOKUP($A146,'[1]2. Child Protection'!$B$8:$BG$226,'[1]2. Child Protection'!T$1,FALSE)=C146,"",VLOOKUP($A146,'[1]2. Child Protection'!$B$8:$BG$226,'[1]2. Child Protection'!T$1,FALSE)-C146)</f>
        <v>#VALUE!</v>
      </c>
      <c r="K146" s="61" t="str">
        <f>IF(VLOOKUP($A146,'[1]2. Child Protection'!$B$8:$BG$226,'[1]2. Child Protection'!U$1,FALSE)=D146,"",VLOOKUP($A146,'[1]2. Child Protection'!$B$8:$BG$226,'[1]2. Child Protection'!U$1,FALSE))</f>
        <v/>
      </c>
      <c r="L146" s="74" t="e">
        <f>IF(VLOOKUP($A146,'[1]2. Child Protection'!$B$8:$BG$226,'[1]2. Child Protection'!V$1,FALSE)=#REF!,"",VLOOKUP($A146,'[1]2. Child Protection'!$B$8:$BG$226,'[1]2. Child Protection'!V$1,FALSE)-#REF!)</f>
        <v>#REF!</v>
      </c>
      <c r="M146" s="74" t="e">
        <f>IF(VLOOKUP($A146,'[1]2. Child Protection'!$B$8:$BG$226,'[1]2. Child Protection'!W$1,FALSE)=#REF!,"",VLOOKUP($A146,'[1]2. Child Protection'!$B$8:$BG$226,'[1]2. Child Protection'!W$1,FALSE))</f>
        <v>#REF!</v>
      </c>
      <c r="N146" s="74" t="e">
        <f>IF(VLOOKUP($A146,'[1]2. Child Protection'!$B$8:$BG$226,'[1]2. Child Protection'!X$1,FALSE)=E146,"",VLOOKUP($A146,'[1]2. Child Protection'!$B$8:$BG$226,'[1]2. Child Protection'!X$1,FALSE)-E146)</f>
        <v>#VALUE!</v>
      </c>
      <c r="O146" s="74" t="e">
        <f>IF(VLOOKUP($A146,'[1]2. Child Protection'!$B$8:$BG$226,'[1]2. Child Protection'!Y$1,FALSE)=#REF!,"",VLOOKUP($A146,'[1]2. Child Protection'!$B$8:$BG$226,'[1]2. Child Protection'!Y$1,FALSE))</f>
        <v>#REF!</v>
      </c>
      <c r="P146" s="74" t="e">
        <f>IF(VLOOKUP($A146,'[1]2. Child Protection'!$B$8:$BG$226,'[1]2. Child Protection'!Z$1,FALSE)=F146,"",VLOOKUP($A146,'[1]2. Child Protection'!$B$8:$BG$226,'[1]2. Child Protection'!Z$1,FALSE)-F146)</f>
        <v>#VALUE!</v>
      </c>
      <c r="Q146" s="74" t="str">
        <f>IF(VLOOKUP($A146,'[1]2. Child Protection'!$B$8:$BG$226,'[1]2. Child Protection'!AA$1,FALSE)=G146,"",VLOOKUP($A146,'[1]2. Child Protection'!$B$8:$BG$226,'[1]2. Child Protection'!AA$1,FALSE))</f>
        <v/>
      </c>
      <c r="R146" s="61" t="str">
        <f>IF(VLOOKUP($A146,'[1]2. Child Protection'!$B$8:$BG$226,'[1]2. Child Protection'!AB$1,FALSE)=H146,"",VLOOKUP($A146,'[1]2. Child Protection'!$B$8:$BG$226,'[1]2. Child Protection'!AB$1,FALSE))</f>
        <v>Vital statistics 2013</v>
      </c>
      <c r="S146" s="61" t="s">
        <v>519</v>
      </c>
      <c r="T146" s="103">
        <v>107.65359362513857</v>
      </c>
      <c r="U146" s="61">
        <v>2021</v>
      </c>
      <c r="V146" s="61" t="s">
        <v>545</v>
      </c>
      <c r="X146" s="61" t="s">
        <v>667</v>
      </c>
      <c r="Y146" s="61" t="b">
        <f t="shared" si="26"/>
        <v>1</v>
      </c>
      <c r="Z146" s="103">
        <f t="shared" si="27"/>
        <v>107.65359362513857</v>
      </c>
      <c r="AA146" s="74">
        <f t="shared" si="28"/>
        <v>2021</v>
      </c>
      <c r="AB146" s="74" t="str">
        <f t="shared" si="29"/>
        <v>Y0T17</v>
      </c>
      <c r="AC146" s="74">
        <f t="shared" si="30"/>
        <v>0</v>
      </c>
      <c r="AD146" s="74" t="str">
        <f t="shared" si="31"/>
        <v xml:space="preserve">Ministry of Home Affairs, Transportation &amp; Communication </v>
      </c>
      <c r="AE146" s="61" t="b">
        <f t="shared" si="32"/>
        <v>1</v>
      </c>
      <c r="AF146" s="61" t="b">
        <f t="shared" si="33"/>
        <v>1</v>
      </c>
      <c r="AG146" s="61" t="b">
        <f t="shared" si="34"/>
        <v>1</v>
      </c>
      <c r="AH146" s="61" t="b">
        <f t="shared" si="35"/>
        <v>1</v>
      </c>
    </row>
    <row r="147" spans="1:34" x14ac:dyDescent="0.25">
      <c r="A147" s="61" t="s">
        <v>197</v>
      </c>
      <c r="B147" s="61" t="s">
        <v>463</v>
      </c>
      <c r="C147" s="96">
        <v>91.988365311555413</v>
      </c>
      <c r="D147" s="61" t="s">
        <v>12</v>
      </c>
      <c r="E147" s="69">
        <v>2010</v>
      </c>
      <c r="F147" s="69" t="s">
        <v>545</v>
      </c>
      <c r="G147" s="70"/>
      <c r="H147" s="73" t="s">
        <v>637</v>
      </c>
      <c r="J147" s="61" t="e">
        <f>IF(VLOOKUP($A147,'[1]2. Child Protection'!$B$8:$BG$226,'[1]2. Child Protection'!T$1,FALSE)=C147,"",VLOOKUP($A147,'[1]2. Child Protection'!$B$8:$BG$226,'[1]2. Child Protection'!T$1,FALSE)-C147)</f>
        <v>#VALUE!</v>
      </c>
      <c r="K147" s="61" t="str">
        <f>IF(VLOOKUP($A147,'[1]2. Child Protection'!$B$8:$BG$226,'[1]2. Child Protection'!U$1,FALSE)=D147,"",VLOOKUP($A147,'[1]2. Child Protection'!$B$8:$BG$226,'[1]2. Child Protection'!U$1,FALSE))</f>
        <v/>
      </c>
      <c r="L147" s="74" t="e">
        <f>IF(VLOOKUP($A147,'[1]2. Child Protection'!$B$8:$BG$226,'[1]2. Child Protection'!V$1,FALSE)=#REF!,"",VLOOKUP($A147,'[1]2. Child Protection'!$B$8:$BG$226,'[1]2. Child Protection'!V$1,FALSE)-#REF!)</f>
        <v>#REF!</v>
      </c>
      <c r="M147" s="74" t="e">
        <f>IF(VLOOKUP($A147,'[1]2. Child Protection'!$B$8:$BG$226,'[1]2. Child Protection'!W$1,FALSE)=#REF!,"",VLOOKUP($A147,'[1]2. Child Protection'!$B$8:$BG$226,'[1]2. Child Protection'!W$1,FALSE))</f>
        <v>#REF!</v>
      </c>
      <c r="N147" s="74">
        <f>IF(VLOOKUP($A147,'[1]2. Child Protection'!$B$8:$BG$226,'[1]2. Child Protection'!X$1,FALSE)=E147,"",VLOOKUP($A147,'[1]2. Child Protection'!$B$8:$BG$226,'[1]2. Child Protection'!X$1,FALSE)-E147)</f>
        <v>-1910</v>
      </c>
      <c r="O147" s="74" t="e">
        <f>IF(VLOOKUP($A147,'[1]2. Child Protection'!$B$8:$BG$226,'[1]2. Child Protection'!Y$1,FALSE)=#REF!,"",VLOOKUP($A147,'[1]2. Child Protection'!$B$8:$BG$226,'[1]2. Child Protection'!Y$1,FALSE))</f>
        <v>#REF!</v>
      </c>
      <c r="P147" s="74" t="e">
        <f>IF(VLOOKUP($A147,'[1]2. Child Protection'!$B$8:$BG$226,'[1]2. Child Protection'!Z$1,FALSE)=F147,"",VLOOKUP($A147,'[1]2. Child Protection'!$B$8:$BG$226,'[1]2. Child Protection'!Z$1,FALSE)-F147)</f>
        <v>#VALUE!</v>
      </c>
      <c r="Q147" s="74" t="str">
        <f>IF(VLOOKUP($A147,'[1]2. Child Protection'!$B$8:$BG$226,'[1]2. Child Protection'!AA$1,FALSE)=G147,"",VLOOKUP($A147,'[1]2. Child Protection'!$B$8:$BG$226,'[1]2. Child Protection'!AA$1,FALSE))</f>
        <v>v</v>
      </c>
      <c r="R147" s="61" t="str">
        <f>IF(VLOOKUP($A147,'[1]2. Child Protection'!$B$8:$BG$226,'[1]2. Child Protection'!AB$1,FALSE)=H147,"",VLOOKUP($A147,'[1]2. Child Protection'!$B$8:$BG$226,'[1]2. Child Protection'!AB$1,FALSE))</f>
        <v>UNSD Population and Vital Statistics Report, January 2021, latest update on 4 Jan 2022</v>
      </c>
      <c r="S147" s="61" t="s">
        <v>521</v>
      </c>
      <c r="T147" s="103">
        <v>226.63036660962649</v>
      </c>
      <c r="U147" s="61">
        <v>2012</v>
      </c>
      <c r="V147" s="61" t="s">
        <v>545</v>
      </c>
      <c r="X147" s="61" t="s">
        <v>668</v>
      </c>
      <c r="Y147" s="61" t="b">
        <f t="shared" si="26"/>
        <v>1</v>
      </c>
      <c r="Z147" s="103">
        <f t="shared" si="27"/>
        <v>226.63036660962649</v>
      </c>
      <c r="AA147" s="74">
        <f t="shared" si="28"/>
        <v>2012</v>
      </c>
      <c r="AB147" s="74" t="str">
        <f t="shared" si="29"/>
        <v>Y0T17</v>
      </c>
      <c r="AC147" s="74">
        <f t="shared" si="30"/>
        <v>0</v>
      </c>
      <c r="AD147" s="74" t="str">
        <f t="shared" si="31"/>
        <v>Baseline study of institutional care in Uganda (UNICEF/Ministry of Gender Labour &amp; Social Development)</v>
      </c>
      <c r="AE147" s="61" t="b">
        <f t="shared" si="32"/>
        <v>1</v>
      </c>
      <c r="AF147" s="61" t="b">
        <f t="shared" si="33"/>
        <v>1</v>
      </c>
      <c r="AG147" s="61" t="b">
        <f t="shared" si="34"/>
        <v>1</v>
      </c>
      <c r="AH147" s="61" t="b">
        <f t="shared" si="35"/>
        <v>1</v>
      </c>
    </row>
    <row r="148" spans="1:34" x14ac:dyDescent="0.25">
      <c r="A148" s="61" t="s">
        <v>206</v>
      </c>
      <c r="B148" s="61" t="s">
        <v>469</v>
      </c>
      <c r="C148" s="96">
        <v>13.439041260676051</v>
      </c>
      <c r="D148" s="61" t="s">
        <v>12</v>
      </c>
      <c r="E148" s="69">
        <v>2015</v>
      </c>
      <c r="F148" s="71" t="s">
        <v>545</v>
      </c>
      <c r="G148" s="72"/>
      <c r="H148" s="73" t="s">
        <v>640</v>
      </c>
      <c r="J148" s="61" t="e">
        <f>IF(VLOOKUP($A148,'[1]2. Child Protection'!$B$8:$BG$226,'[1]2. Child Protection'!T$1,FALSE)=C148,"",VLOOKUP($A148,'[1]2. Child Protection'!$B$8:$BG$226,'[1]2. Child Protection'!T$1,FALSE)-C148)</f>
        <v>#VALUE!</v>
      </c>
      <c r="K148" s="61" t="str">
        <f>IF(VLOOKUP($A148,'[1]2. Child Protection'!$B$8:$BG$226,'[1]2. Child Protection'!U$1,FALSE)=D148,"",VLOOKUP($A148,'[1]2. Child Protection'!$B$8:$BG$226,'[1]2. Child Protection'!U$1,FALSE))</f>
        <v/>
      </c>
      <c r="L148" s="74" t="e">
        <f>IF(VLOOKUP($A148,'[1]2. Child Protection'!$B$8:$BG$226,'[1]2. Child Protection'!V$1,FALSE)=#REF!,"",VLOOKUP($A148,'[1]2. Child Protection'!$B$8:$BG$226,'[1]2. Child Protection'!V$1,FALSE)-#REF!)</f>
        <v>#REF!</v>
      </c>
      <c r="M148" s="74" t="e">
        <f>IF(VLOOKUP($A148,'[1]2. Child Protection'!$B$8:$BG$226,'[1]2. Child Protection'!W$1,FALSE)=#REF!,"",VLOOKUP($A148,'[1]2. Child Protection'!$B$8:$BG$226,'[1]2. Child Protection'!W$1,FALSE))</f>
        <v>#REF!</v>
      </c>
      <c r="N148" s="74">
        <f>IF(VLOOKUP($A148,'[1]2. Child Protection'!$B$8:$BG$226,'[1]2. Child Protection'!X$1,FALSE)=E148,"",VLOOKUP($A148,'[1]2. Child Protection'!$B$8:$BG$226,'[1]2. Child Protection'!X$1,FALSE)-E148)</f>
        <v>-1915</v>
      </c>
      <c r="O148" s="74" t="e">
        <f>IF(VLOOKUP($A148,'[1]2. Child Protection'!$B$8:$BG$226,'[1]2. Child Protection'!Y$1,FALSE)=#REF!,"",VLOOKUP($A148,'[1]2. Child Protection'!$B$8:$BG$226,'[1]2. Child Protection'!Y$1,FALSE))</f>
        <v>#REF!</v>
      </c>
      <c r="P148" s="74" t="e">
        <f>IF(VLOOKUP($A148,'[1]2. Child Protection'!$B$8:$BG$226,'[1]2. Child Protection'!Z$1,FALSE)=F148,"",VLOOKUP($A148,'[1]2. Child Protection'!$B$8:$BG$226,'[1]2. Child Protection'!Z$1,FALSE)-F148)</f>
        <v>#VALUE!</v>
      </c>
      <c r="Q148" s="74" t="str">
        <f>IF(VLOOKUP($A148,'[1]2. Child Protection'!$B$8:$BG$226,'[1]2. Child Protection'!AA$1,FALSE)=G148,"",VLOOKUP($A148,'[1]2. Child Protection'!$B$8:$BG$226,'[1]2. Child Protection'!AA$1,FALSE))</f>
        <v>y</v>
      </c>
      <c r="R148" s="61" t="str">
        <f>IF(VLOOKUP($A148,'[1]2. Child Protection'!$B$8:$BG$226,'[1]2. Child Protection'!AB$1,FALSE)=H148,"",VLOOKUP($A148,'[1]2. Child Protection'!$B$8:$BG$226,'[1]2. Child Protection'!AB$1,FALSE))</f>
        <v>Ministry of Health and Civil Registration</v>
      </c>
      <c r="S148" s="61" t="s">
        <v>522</v>
      </c>
      <c r="T148" s="103">
        <v>631.81169313850262</v>
      </c>
      <c r="U148" s="61">
        <v>2020</v>
      </c>
      <c r="V148" s="61" t="s">
        <v>545</v>
      </c>
      <c r="X148" s="61" t="s">
        <v>669</v>
      </c>
      <c r="Y148" s="61" t="b">
        <f t="shared" si="26"/>
        <v>1</v>
      </c>
      <c r="Z148" s="103">
        <f t="shared" si="27"/>
        <v>631.81169313850262</v>
      </c>
      <c r="AA148" s="74">
        <f t="shared" si="28"/>
        <v>2020</v>
      </c>
      <c r="AB148" s="74" t="str">
        <f t="shared" si="29"/>
        <v>Y0T17</v>
      </c>
      <c r="AC148" s="74">
        <f t="shared" si="30"/>
        <v>0</v>
      </c>
      <c r="AD148" s="74" t="str">
        <f t="shared" si="31"/>
        <v>State Statistic Service in Ukraine</v>
      </c>
      <c r="AE148" s="61" t="b">
        <f t="shared" si="32"/>
        <v>1</v>
      </c>
      <c r="AF148" s="61" t="b">
        <f t="shared" si="33"/>
        <v>1</v>
      </c>
      <c r="AG148" s="61" t="b">
        <f t="shared" si="34"/>
        <v>1</v>
      </c>
      <c r="AH148" s="61" t="b">
        <f t="shared" si="35"/>
        <v>1</v>
      </c>
    </row>
    <row r="149" spans="1:34" x14ac:dyDescent="0.25">
      <c r="A149" s="61" t="s">
        <v>208</v>
      </c>
      <c r="B149" s="61" t="s">
        <v>470</v>
      </c>
      <c r="C149" s="74"/>
      <c r="E149" s="69"/>
      <c r="F149" s="71"/>
      <c r="G149" s="72"/>
      <c r="H149" s="73"/>
      <c r="J149" s="61">
        <f>IF(VLOOKUP($A149,'[1]2. Child Protection'!$B$8:$BG$226,'[1]2. Child Protection'!T$1,FALSE)=C149,"",VLOOKUP($A149,'[1]2. Child Protection'!$B$8:$BG$226,'[1]2. Child Protection'!T$1,FALSE)-C149)</f>
        <v>35.4</v>
      </c>
      <c r="K149" s="61" t="str">
        <f>IF(VLOOKUP($A149,'[1]2. Child Protection'!$B$8:$BG$226,'[1]2. Child Protection'!U$1,FALSE)=D149,"",VLOOKUP($A149,'[1]2. Child Protection'!$B$8:$BG$226,'[1]2. Child Protection'!U$1,FALSE))</f>
        <v>y</v>
      </c>
      <c r="L149" s="74" t="e">
        <f>IF(VLOOKUP($A149,'[1]2. Child Protection'!$B$8:$BG$226,'[1]2. Child Protection'!V$1,FALSE)=#REF!,"",VLOOKUP($A149,'[1]2. Child Protection'!$B$8:$BG$226,'[1]2. Child Protection'!V$1,FALSE)-#REF!)</f>
        <v>#REF!</v>
      </c>
      <c r="M149" s="74" t="e">
        <f>IF(VLOOKUP($A149,'[1]2. Child Protection'!$B$8:$BG$226,'[1]2. Child Protection'!W$1,FALSE)=#REF!,"",VLOOKUP($A149,'[1]2. Child Protection'!$B$8:$BG$226,'[1]2. Child Protection'!W$1,FALSE))</f>
        <v>#REF!</v>
      </c>
      <c r="N149" s="74">
        <f>IF(VLOOKUP($A149,'[1]2. Child Protection'!$B$8:$BG$226,'[1]2. Child Protection'!X$1,FALSE)=E149,"",VLOOKUP($A149,'[1]2. Child Protection'!$B$8:$BG$226,'[1]2. Child Protection'!X$1,FALSE)-E149)</f>
        <v>42.5</v>
      </c>
      <c r="O149" s="74" t="e">
        <f>IF(VLOOKUP($A149,'[1]2. Child Protection'!$B$8:$BG$226,'[1]2. Child Protection'!Y$1,FALSE)=#REF!,"",VLOOKUP($A149,'[1]2. Child Protection'!$B$8:$BG$226,'[1]2. Child Protection'!Y$1,FALSE))</f>
        <v>#REF!</v>
      </c>
      <c r="P149" s="74">
        <f>IF(VLOOKUP($A149,'[1]2. Child Protection'!$B$8:$BG$226,'[1]2. Child Protection'!Z$1,FALSE)=F149,"",VLOOKUP($A149,'[1]2. Child Protection'!$B$8:$BG$226,'[1]2. Child Protection'!Z$1,FALSE)-F149)</f>
        <v>41.9</v>
      </c>
      <c r="Q149" s="74" t="str">
        <f>IF(VLOOKUP($A149,'[1]2. Child Protection'!$B$8:$BG$226,'[1]2. Child Protection'!AA$1,FALSE)=G149,"",VLOOKUP($A149,'[1]2. Child Protection'!$B$8:$BG$226,'[1]2. Child Protection'!AA$1,FALSE))</f>
        <v>y</v>
      </c>
      <c r="R149" s="61" t="str">
        <f>IF(VLOOKUP($A149,'[1]2. Child Protection'!$B$8:$BG$226,'[1]2. Child Protection'!AB$1,FALSE)=H149,"",VLOOKUP($A149,'[1]2. Child Protection'!$B$8:$BG$226,'[1]2. Child Protection'!AB$1,FALSE))</f>
        <v>DHS 2017-18</v>
      </c>
      <c r="S149" s="61" t="s">
        <v>524</v>
      </c>
      <c r="T149" s="103">
        <v>66.344374191398018</v>
      </c>
      <c r="U149" s="61">
        <v>2011</v>
      </c>
      <c r="V149" s="61" t="s">
        <v>545</v>
      </c>
      <c r="X149" s="61" t="s">
        <v>710</v>
      </c>
      <c r="Y149" s="61" t="b">
        <f t="shared" si="26"/>
        <v>1</v>
      </c>
      <c r="Z149" s="103">
        <f t="shared" si="27"/>
        <v>66.344374191398018</v>
      </c>
      <c r="AA149" s="74">
        <f t="shared" si="28"/>
        <v>2011</v>
      </c>
      <c r="AB149" s="74" t="str">
        <f t="shared" si="29"/>
        <v>Y0T17</v>
      </c>
      <c r="AC149" s="74">
        <f t="shared" si="30"/>
        <v>0</v>
      </c>
      <c r="AD149" s="74" t="str">
        <f>VLOOKUP($S149,$B$11:$H$212,7,FALSE)</f>
        <v/>
      </c>
      <c r="AE149" s="61" t="b">
        <f t="shared" si="32"/>
        <v>1</v>
      </c>
      <c r="AF149" s="61" t="b">
        <f t="shared" si="33"/>
        <v>1</v>
      </c>
      <c r="AG149" s="61" t="b">
        <f t="shared" si="34"/>
        <v>1</v>
      </c>
      <c r="AH149" s="61" t="b">
        <f t="shared" si="35"/>
        <v>0</v>
      </c>
    </row>
    <row r="150" spans="1:34" x14ac:dyDescent="0.25">
      <c r="A150" s="61" t="s">
        <v>209</v>
      </c>
      <c r="B150" s="61" t="s">
        <v>472</v>
      </c>
      <c r="C150" s="96">
        <v>79.365485742374517</v>
      </c>
      <c r="D150" s="61" t="s">
        <v>12</v>
      </c>
      <c r="E150" s="69">
        <v>2021</v>
      </c>
      <c r="F150" s="71" t="s">
        <v>545</v>
      </c>
      <c r="G150" s="72"/>
      <c r="H150" s="73" t="s">
        <v>641</v>
      </c>
      <c r="J150" s="61" t="e">
        <f>IF(VLOOKUP($A150,'[1]2. Child Protection'!$B$8:$BG$226,'[1]2. Child Protection'!T$1,FALSE)=C150,"",VLOOKUP($A150,'[1]2. Child Protection'!$B$8:$BG$226,'[1]2. Child Protection'!T$1,FALSE)-C150)</f>
        <v>#VALUE!</v>
      </c>
      <c r="K150" s="61" t="str">
        <f>IF(VLOOKUP($A150,'[1]2. Child Protection'!$B$8:$BG$226,'[1]2. Child Protection'!U$1,FALSE)=D150,"",VLOOKUP($A150,'[1]2. Child Protection'!$B$8:$BG$226,'[1]2. Child Protection'!U$1,FALSE))</f>
        <v/>
      </c>
      <c r="L150" s="74" t="e">
        <f>IF(VLOOKUP($A150,'[1]2. Child Protection'!$B$8:$BG$226,'[1]2. Child Protection'!V$1,FALSE)=#REF!,"",VLOOKUP($A150,'[1]2. Child Protection'!$B$8:$BG$226,'[1]2. Child Protection'!V$1,FALSE)-#REF!)</f>
        <v>#REF!</v>
      </c>
      <c r="M150" s="74" t="e">
        <f>IF(VLOOKUP($A150,'[1]2. Child Protection'!$B$8:$BG$226,'[1]2. Child Protection'!W$1,FALSE)=#REF!,"",VLOOKUP($A150,'[1]2. Child Protection'!$B$8:$BG$226,'[1]2. Child Protection'!W$1,FALSE))</f>
        <v>#REF!</v>
      </c>
      <c r="N150" s="74">
        <f>IF(VLOOKUP($A150,'[1]2. Child Protection'!$B$8:$BG$226,'[1]2. Child Protection'!X$1,FALSE)=E150,"",VLOOKUP($A150,'[1]2. Child Protection'!$B$8:$BG$226,'[1]2. Child Protection'!X$1,FALSE)-E150)</f>
        <v>-1924.2</v>
      </c>
      <c r="O150" s="74" t="e">
        <f>IF(VLOOKUP($A150,'[1]2. Child Protection'!$B$8:$BG$226,'[1]2. Child Protection'!Y$1,FALSE)=#REF!,"",VLOOKUP($A150,'[1]2. Child Protection'!$B$8:$BG$226,'[1]2. Child Protection'!Y$1,FALSE))</f>
        <v>#REF!</v>
      </c>
      <c r="P150" s="74" t="e">
        <f>IF(VLOOKUP($A150,'[1]2. Child Protection'!$B$8:$BG$226,'[1]2. Child Protection'!Z$1,FALSE)=F150,"",VLOOKUP($A150,'[1]2. Child Protection'!$B$8:$BG$226,'[1]2. Child Protection'!Z$1,FALSE)-F150)</f>
        <v>#VALUE!</v>
      </c>
      <c r="Q150" s="74" t="str">
        <f>IF(VLOOKUP($A150,'[1]2. Child Protection'!$B$8:$BG$226,'[1]2. Child Protection'!AA$1,FALSE)=G150,"",VLOOKUP($A150,'[1]2. Child Protection'!$B$8:$BG$226,'[1]2. Child Protection'!AA$1,FALSE))</f>
        <v/>
      </c>
      <c r="R150" s="61" t="str">
        <f>IF(VLOOKUP($A150,'[1]2. Child Protection'!$B$8:$BG$226,'[1]2. Child Protection'!AB$1,FALSE)=H150,"",VLOOKUP($A150,'[1]2. Child Protection'!$B$8:$BG$226,'[1]2. Child Protection'!AB$1,FALSE))</f>
        <v>INEC, Encuesta de Propósitos Múltiples</v>
      </c>
      <c r="S150" s="61" t="s">
        <v>525</v>
      </c>
      <c r="T150" s="103">
        <v>77.049168677050744</v>
      </c>
      <c r="U150" s="61">
        <v>2012</v>
      </c>
      <c r="V150" s="61" t="s">
        <v>545</v>
      </c>
      <c r="X150" s="61" t="s">
        <v>671</v>
      </c>
      <c r="Y150" s="61" t="b">
        <f t="shared" si="26"/>
        <v>1</v>
      </c>
      <c r="Z150" s="103">
        <f t="shared" si="27"/>
        <v>77.049168677050744</v>
      </c>
      <c r="AA150" s="74">
        <f t="shared" si="28"/>
        <v>2012</v>
      </c>
      <c r="AB150" s="74" t="str">
        <f t="shared" si="29"/>
        <v>Y0T17</v>
      </c>
      <c r="AC150" s="74">
        <f t="shared" si="30"/>
        <v>0</v>
      </c>
      <c r="AD150" s="74" t="str">
        <f t="shared" si="31"/>
        <v>Adoption and Foster Car Analysis and Reporting System (AFCARS)</v>
      </c>
      <c r="AE150" s="61" t="b">
        <f t="shared" si="32"/>
        <v>1</v>
      </c>
      <c r="AF150" s="61" t="b">
        <f t="shared" si="33"/>
        <v>1</v>
      </c>
      <c r="AG150" s="61" t="b">
        <f t="shared" si="34"/>
        <v>1</v>
      </c>
      <c r="AH150" s="61" t="b">
        <f t="shared" si="35"/>
        <v>1</v>
      </c>
    </row>
    <row r="151" spans="1:34" x14ac:dyDescent="0.25">
      <c r="A151" s="61" t="s">
        <v>215</v>
      </c>
      <c r="B151" s="61" t="s">
        <v>475</v>
      </c>
      <c r="C151" s="96">
        <v>84.780158884297748</v>
      </c>
      <c r="D151" s="61" t="s">
        <v>12</v>
      </c>
      <c r="E151" s="69">
        <v>2012</v>
      </c>
      <c r="F151" s="71" t="s">
        <v>545</v>
      </c>
      <c r="G151" s="72"/>
      <c r="H151" s="73" t="s">
        <v>643</v>
      </c>
      <c r="J151" s="61" t="e">
        <f>IF(VLOOKUP($A151,'[1]2. Child Protection'!$B$8:$BG$226,'[1]2. Child Protection'!T$1,FALSE)=C151,"",VLOOKUP($A151,'[1]2. Child Protection'!$B$8:$BG$226,'[1]2. Child Protection'!T$1,FALSE)-C151)</f>
        <v>#VALUE!</v>
      </c>
      <c r="K151" s="61" t="str">
        <f>IF(VLOOKUP($A151,'[1]2. Child Protection'!$B$8:$BG$226,'[1]2. Child Protection'!U$1,FALSE)=D151,"",VLOOKUP($A151,'[1]2. Child Protection'!$B$8:$BG$226,'[1]2. Child Protection'!U$1,FALSE))</f>
        <v/>
      </c>
      <c r="L151" s="74" t="e">
        <f>IF(VLOOKUP($A151,'[1]2. Child Protection'!$B$8:$BG$226,'[1]2. Child Protection'!V$1,FALSE)=#REF!,"",VLOOKUP($A151,'[1]2. Child Protection'!$B$8:$BG$226,'[1]2. Child Protection'!V$1,FALSE)-#REF!)</f>
        <v>#REF!</v>
      </c>
      <c r="M151" s="74" t="e">
        <f>IF(VLOOKUP($A151,'[1]2. Child Protection'!$B$8:$BG$226,'[1]2. Child Protection'!W$1,FALSE)=#REF!,"",VLOOKUP($A151,'[1]2. Child Protection'!$B$8:$BG$226,'[1]2. Child Protection'!W$1,FALSE))</f>
        <v>#REF!</v>
      </c>
      <c r="N151" s="74" t="e">
        <f>IF(VLOOKUP($A151,'[1]2. Child Protection'!$B$8:$BG$226,'[1]2. Child Protection'!X$1,FALSE)=E151,"",VLOOKUP($A151,'[1]2. Child Protection'!$B$8:$BG$226,'[1]2. Child Protection'!X$1,FALSE)-E151)</f>
        <v>#VALUE!</v>
      </c>
      <c r="O151" s="74" t="e">
        <f>IF(VLOOKUP($A151,'[1]2. Child Protection'!$B$8:$BG$226,'[1]2. Child Protection'!Y$1,FALSE)=#REF!,"",VLOOKUP($A151,'[1]2. Child Protection'!$B$8:$BG$226,'[1]2. Child Protection'!Y$1,FALSE))</f>
        <v>#REF!</v>
      </c>
      <c r="P151" s="74" t="e">
        <f>IF(VLOOKUP($A151,'[1]2. Child Protection'!$B$8:$BG$226,'[1]2. Child Protection'!Z$1,FALSE)=F151,"",VLOOKUP($A151,'[1]2. Child Protection'!$B$8:$BG$226,'[1]2. Child Protection'!Z$1,FALSE)-F151)</f>
        <v>#VALUE!</v>
      </c>
      <c r="Q151" s="74" t="str">
        <f>IF(VLOOKUP($A151,'[1]2. Child Protection'!$B$8:$BG$226,'[1]2. Child Protection'!AA$1,FALSE)=G151,"",VLOOKUP($A151,'[1]2. Child Protection'!$B$8:$BG$226,'[1]2. Child Protection'!AA$1,FALSE))</f>
        <v/>
      </c>
      <c r="R151" s="61" t="str">
        <f>IF(VLOOKUP($A151,'[1]2. Child Protection'!$B$8:$BG$226,'[1]2. Child Protection'!AB$1,FALSE)=H151,"",VLOOKUP($A151,'[1]2. Child Protection'!$B$8:$BG$226,'[1]2. Child Protection'!AB$1,FALSE))</f>
        <v>ENAPRES 2020</v>
      </c>
      <c r="S151" s="61" t="s">
        <v>526</v>
      </c>
      <c r="T151" s="103">
        <v>351.88777301942343</v>
      </c>
      <c r="U151" s="61">
        <v>2021</v>
      </c>
      <c r="V151" s="61" t="s">
        <v>545</v>
      </c>
      <c r="X151" s="61" t="s">
        <v>672</v>
      </c>
      <c r="Y151" s="61" t="b">
        <f t="shared" si="26"/>
        <v>1</v>
      </c>
      <c r="Z151" s="103">
        <f t="shared" si="27"/>
        <v>351.88777301942343</v>
      </c>
      <c r="AA151" s="74">
        <f t="shared" si="28"/>
        <v>2021</v>
      </c>
      <c r="AB151" s="74" t="str">
        <f t="shared" si="29"/>
        <v>Y0T17</v>
      </c>
      <c r="AC151" s="74">
        <f t="shared" si="30"/>
        <v>0</v>
      </c>
      <c r="AD151" s="74" t="str">
        <f t="shared" si="31"/>
        <v>Instituto del Niño y Adolescente del Uruguay- Sistema de Información para la Infancia (SIPI), table 6</v>
      </c>
      <c r="AE151" s="61" t="b">
        <f t="shared" si="32"/>
        <v>1</v>
      </c>
      <c r="AF151" s="61" t="b">
        <f t="shared" si="33"/>
        <v>1</v>
      </c>
      <c r="AG151" s="61" t="b">
        <f t="shared" si="34"/>
        <v>1</v>
      </c>
      <c r="AH151" s="61" t="b">
        <f t="shared" si="35"/>
        <v>1</v>
      </c>
    </row>
    <row r="152" spans="1:34" x14ac:dyDescent="0.25">
      <c r="A152" s="61" t="s">
        <v>217</v>
      </c>
      <c r="B152" s="61" t="s">
        <v>476</v>
      </c>
      <c r="C152" s="74">
        <v>10.500142085458071</v>
      </c>
      <c r="D152" s="61" t="s">
        <v>12</v>
      </c>
      <c r="E152" s="69">
        <v>2018</v>
      </c>
      <c r="F152" s="71" t="s">
        <v>545</v>
      </c>
      <c r="G152" s="72"/>
      <c r="H152" s="73" t="s">
        <v>644</v>
      </c>
      <c r="J152" s="61">
        <f>IF(VLOOKUP($A152,'[1]2. Child Protection'!$B$8:$BG$226,'[1]2. Child Protection'!T$1,FALSE)=C152,"",VLOOKUP($A152,'[1]2. Child Protection'!$B$8:$BG$226,'[1]2. Child Protection'!T$1,FALSE)-C152)</f>
        <v>77.699857914541937</v>
      </c>
      <c r="K152" s="61" t="str">
        <f>IF(VLOOKUP($A152,'[1]2. Child Protection'!$B$8:$BG$226,'[1]2. Child Protection'!U$1,FALSE)=D152,"",VLOOKUP($A152,'[1]2. Child Protection'!$B$8:$BG$226,'[1]2. Child Protection'!U$1,FALSE))</f>
        <v/>
      </c>
      <c r="L152" s="74" t="e">
        <f>IF(VLOOKUP($A152,'[1]2. Child Protection'!$B$8:$BG$226,'[1]2. Child Protection'!V$1,FALSE)=#REF!,"",VLOOKUP($A152,'[1]2. Child Protection'!$B$8:$BG$226,'[1]2. Child Protection'!V$1,FALSE)-#REF!)</f>
        <v>#REF!</v>
      </c>
      <c r="M152" s="74" t="e">
        <f>IF(VLOOKUP($A152,'[1]2. Child Protection'!$B$8:$BG$226,'[1]2. Child Protection'!W$1,FALSE)=#REF!,"",VLOOKUP($A152,'[1]2. Child Protection'!$B$8:$BG$226,'[1]2. Child Protection'!W$1,FALSE))</f>
        <v>#REF!</v>
      </c>
      <c r="N152" s="74">
        <f>IF(VLOOKUP($A152,'[1]2. Child Protection'!$B$8:$BG$226,'[1]2. Child Protection'!X$1,FALSE)=E152,"",VLOOKUP($A152,'[1]2. Child Protection'!$B$8:$BG$226,'[1]2. Child Protection'!X$1,FALSE)-E152)</f>
        <v>-1925.7</v>
      </c>
      <c r="O152" s="74" t="e">
        <f>IF(VLOOKUP($A152,'[1]2. Child Protection'!$B$8:$BG$226,'[1]2. Child Protection'!Y$1,FALSE)=#REF!,"",VLOOKUP($A152,'[1]2. Child Protection'!$B$8:$BG$226,'[1]2. Child Protection'!Y$1,FALSE))</f>
        <v>#REF!</v>
      </c>
      <c r="P152" s="74" t="e">
        <f>IF(VLOOKUP($A152,'[1]2. Child Protection'!$B$8:$BG$226,'[1]2. Child Protection'!Z$1,FALSE)=F152,"",VLOOKUP($A152,'[1]2. Child Protection'!$B$8:$BG$226,'[1]2. Child Protection'!Z$1,FALSE)-F152)</f>
        <v>#VALUE!</v>
      </c>
      <c r="Q152" s="74" t="str">
        <f>IF(VLOOKUP($A152,'[1]2. Child Protection'!$B$8:$BG$226,'[1]2. Child Protection'!AA$1,FALSE)=G152,"",VLOOKUP($A152,'[1]2. Child Protection'!$B$8:$BG$226,'[1]2. Child Protection'!AA$1,FALSE))</f>
        <v/>
      </c>
      <c r="R152" s="61" t="str">
        <f>IF(VLOOKUP($A152,'[1]2. Child Protection'!$B$8:$BG$226,'[1]2. Child Protection'!AB$1,FALSE)=H152,"",VLOOKUP($A152,'[1]2. Child Protection'!$B$8:$BG$226,'[1]2. Child Protection'!AB$1,FALSE))</f>
        <v>DHS 2017</v>
      </c>
      <c r="S152" s="61" t="s">
        <v>527</v>
      </c>
      <c r="T152" s="103">
        <v>281.26442340031872</v>
      </c>
      <c r="U152" s="61">
        <v>2020</v>
      </c>
      <c r="V152" s="61" t="s">
        <v>545</v>
      </c>
      <c r="X152" s="61" t="s">
        <v>673</v>
      </c>
      <c r="Y152" s="61" t="b">
        <f t="shared" si="26"/>
        <v>1</v>
      </c>
      <c r="Z152" s="103">
        <f t="shared" si="27"/>
        <v>281.26442340031872</v>
      </c>
      <c r="AA152" s="74">
        <f t="shared" si="28"/>
        <v>2020</v>
      </c>
      <c r="AB152" s="74" t="str">
        <f t="shared" si="29"/>
        <v>Y0T17</v>
      </c>
      <c r="AC152" s="74">
        <f t="shared" si="30"/>
        <v>0</v>
      </c>
      <c r="AD152" s="74" t="str">
        <f t="shared" si="31"/>
        <v xml:space="preserve">State Committee on Statistics </v>
      </c>
      <c r="AE152" s="61" t="b">
        <f t="shared" si="32"/>
        <v>1</v>
      </c>
      <c r="AF152" s="61" t="b">
        <f t="shared" si="33"/>
        <v>1</v>
      </c>
      <c r="AG152" s="61" t="b">
        <f t="shared" si="34"/>
        <v>1</v>
      </c>
      <c r="AH152" s="61" t="b">
        <f t="shared" si="35"/>
        <v>1</v>
      </c>
    </row>
    <row r="153" spans="1:34" x14ac:dyDescent="0.25">
      <c r="A153" s="61" t="s">
        <v>238</v>
      </c>
      <c r="B153" s="61" t="s">
        <v>471</v>
      </c>
      <c r="C153" s="96" t="s">
        <v>12</v>
      </c>
      <c r="D153" s="61" t="s">
        <v>12</v>
      </c>
      <c r="E153" s="69" t="s">
        <v>12</v>
      </c>
      <c r="F153" s="71" t="s">
        <v>12</v>
      </c>
      <c r="G153" s="72" t="s">
        <v>12</v>
      </c>
      <c r="H153" s="73" t="s">
        <v>12</v>
      </c>
      <c r="J153" s="61" t="e">
        <f>IF(VLOOKUP($A153,'[1]2. Child Protection'!$B$8:$BG$226,'[1]2. Child Protection'!T$1,FALSE)=C153,"",VLOOKUP($A153,'[1]2. Child Protection'!$B$8:$BG$226,'[1]2. Child Protection'!T$1,FALSE)-C153)</f>
        <v>#VALUE!</v>
      </c>
      <c r="K153" s="61" t="str">
        <f>IF(VLOOKUP($A153,'[1]2. Child Protection'!$B$8:$BG$226,'[1]2. Child Protection'!U$1,FALSE)=D153,"",VLOOKUP($A153,'[1]2. Child Protection'!$B$8:$BG$226,'[1]2. Child Protection'!U$1,FALSE))</f>
        <v/>
      </c>
      <c r="L153" s="74" t="e">
        <f>IF(VLOOKUP($A153,'[1]2. Child Protection'!$B$8:$BG$226,'[1]2. Child Protection'!V$1,FALSE)=#REF!,"",VLOOKUP($A153,'[1]2. Child Protection'!$B$8:$BG$226,'[1]2. Child Protection'!V$1,FALSE)-#REF!)</f>
        <v>#REF!</v>
      </c>
      <c r="M153" s="74" t="e">
        <f>IF(VLOOKUP($A153,'[1]2. Child Protection'!$B$8:$BG$226,'[1]2. Child Protection'!W$1,FALSE)=#REF!,"",VLOOKUP($A153,'[1]2. Child Protection'!$B$8:$BG$226,'[1]2. Child Protection'!W$1,FALSE))</f>
        <v>#REF!</v>
      </c>
      <c r="N153" s="74" t="e">
        <f>IF(VLOOKUP($A153,'[1]2. Child Protection'!$B$8:$BG$226,'[1]2. Child Protection'!X$1,FALSE)=E153,"",VLOOKUP($A153,'[1]2. Child Protection'!$B$8:$BG$226,'[1]2. Child Protection'!X$1,FALSE)-E153)</f>
        <v>#VALUE!</v>
      </c>
      <c r="O153" s="74" t="e">
        <f>IF(VLOOKUP($A153,'[1]2. Child Protection'!$B$8:$BG$226,'[1]2. Child Protection'!Y$1,FALSE)=#REF!,"",VLOOKUP($A153,'[1]2. Child Protection'!$B$8:$BG$226,'[1]2. Child Protection'!Y$1,FALSE))</f>
        <v>#REF!</v>
      </c>
      <c r="P153" s="74" t="e">
        <f>IF(VLOOKUP($A153,'[1]2. Child Protection'!$B$8:$BG$226,'[1]2. Child Protection'!Z$1,FALSE)=F153,"",VLOOKUP($A153,'[1]2. Child Protection'!$B$8:$BG$226,'[1]2. Child Protection'!Z$1,FALSE)-F153)</f>
        <v>#VALUE!</v>
      </c>
      <c r="Q153" s="74" t="str">
        <f>IF(VLOOKUP($A153,'[1]2. Child Protection'!$B$8:$BG$226,'[1]2. Child Protection'!AA$1,FALSE)=G153,"",VLOOKUP($A153,'[1]2. Child Protection'!$B$8:$BG$226,'[1]2. Child Protection'!AA$1,FALSE))</f>
        <v/>
      </c>
      <c r="R153" s="61" t="str">
        <f>IF(VLOOKUP($A153,'[1]2. Child Protection'!$B$8:$BG$226,'[1]2. Child Protection'!AB$1,FALSE)=H153,"",VLOOKUP($A153,'[1]2. Child Protection'!$B$8:$BG$226,'[1]2. Child Protection'!AB$1,FALSE))</f>
        <v/>
      </c>
      <c r="S153" s="61" t="s">
        <v>529</v>
      </c>
      <c r="T153" s="103">
        <v>30.915672713544332</v>
      </c>
      <c r="U153" s="61">
        <v>2011</v>
      </c>
      <c r="V153" s="61" t="s">
        <v>545</v>
      </c>
      <c r="X153" s="61" t="s">
        <v>674</v>
      </c>
      <c r="Y153" s="61" t="b">
        <f t="shared" si="26"/>
        <v>1</v>
      </c>
      <c r="Z153" s="103">
        <f t="shared" si="27"/>
        <v>30.915672713544332</v>
      </c>
      <c r="AA153" s="74">
        <f t="shared" si="28"/>
        <v>2011</v>
      </c>
      <c r="AB153" s="74" t="str">
        <f t="shared" si="29"/>
        <v>Y0T17</v>
      </c>
      <c r="AC153" s="74">
        <f t="shared" si="30"/>
        <v>0</v>
      </c>
      <c r="AD153" s="74" t="str">
        <f t="shared" si="31"/>
        <v>Annual Report of the Ombudsman, p. 158</v>
      </c>
      <c r="AE153" s="61" t="b">
        <f t="shared" si="32"/>
        <v>1</v>
      </c>
      <c r="AF153" s="61" t="b">
        <f t="shared" si="33"/>
        <v>1</v>
      </c>
      <c r="AG153" s="61" t="b">
        <f t="shared" si="34"/>
        <v>1</v>
      </c>
      <c r="AH153" s="61" t="b">
        <f t="shared" si="35"/>
        <v>1</v>
      </c>
    </row>
    <row r="154" spans="1:34" x14ac:dyDescent="0.25">
      <c r="A154" s="61" t="s">
        <v>211</v>
      </c>
      <c r="B154" s="61" t="s">
        <v>473</v>
      </c>
      <c r="C154" s="74" t="s">
        <v>12</v>
      </c>
      <c r="D154" s="61" t="s">
        <v>12</v>
      </c>
      <c r="E154" s="69" t="s">
        <v>12</v>
      </c>
      <c r="F154" s="71" t="s">
        <v>12</v>
      </c>
      <c r="G154" s="72" t="s">
        <v>12</v>
      </c>
      <c r="H154" s="73" t="s">
        <v>12</v>
      </c>
      <c r="J154" s="61" t="e">
        <f>IF(VLOOKUP($A154,'[1]2. Child Protection'!$B$8:$BG$226,'[1]2. Child Protection'!T$1,FALSE)=C154,"",VLOOKUP($A154,'[1]2. Child Protection'!$B$8:$BG$226,'[1]2. Child Protection'!T$1,FALSE)-C154)</f>
        <v>#VALUE!</v>
      </c>
      <c r="K154" s="61" t="str">
        <f>IF(VLOOKUP($A154,'[1]2. Child Protection'!$B$8:$BG$226,'[1]2. Child Protection'!U$1,FALSE)=D154,"",VLOOKUP($A154,'[1]2. Child Protection'!$B$8:$BG$226,'[1]2. Child Protection'!U$1,FALSE))</f>
        <v/>
      </c>
      <c r="L154" s="74" t="e">
        <f>IF(VLOOKUP($A154,'[1]2. Child Protection'!$B$8:$BG$226,'[1]2. Child Protection'!V$1,FALSE)=#REF!,"",VLOOKUP($A154,'[1]2. Child Protection'!$B$8:$BG$226,'[1]2. Child Protection'!V$1,FALSE)-#REF!)</f>
        <v>#REF!</v>
      </c>
      <c r="M154" s="74" t="e">
        <f>IF(VLOOKUP($A154,'[1]2. Child Protection'!$B$8:$BG$226,'[1]2. Child Protection'!W$1,FALSE)=#REF!,"",VLOOKUP($A154,'[1]2. Child Protection'!$B$8:$BG$226,'[1]2. Child Protection'!W$1,FALSE))</f>
        <v>#REF!</v>
      </c>
      <c r="N154" s="74" t="e">
        <f>IF(VLOOKUP($A154,'[1]2. Child Protection'!$B$8:$BG$226,'[1]2. Child Protection'!X$1,FALSE)=E154,"",VLOOKUP($A154,'[1]2. Child Protection'!$B$8:$BG$226,'[1]2. Child Protection'!X$1,FALSE)-E154)</f>
        <v>#VALUE!</v>
      </c>
      <c r="O154" s="74" t="e">
        <f>IF(VLOOKUP($A154,'[1]2. Child Protection'!$B$8:$BG$226,'[1]2. Child Protection'!Y$1,FALSE)=#REF!,"",VLOOKUP($A154,'[1]2. Child Protection'!$B$8:$BG$226,'[1]2. Child Protection'!Y$1,FALSE))</f>
        <v>#REF!</v>
      </c>
      <c r="P154" s="74" t="e">
        <f>IF(VLOOKUP($A154,'[1]2. Child Protection'!$B$8:$BG$226,'[1]2. Child Protection'!Z$1,FALSE)=F154,"",VLOOKUP($A154,'[1]2. Child Protection'!$B$8:$BG$226,'[1]2. Child Protection'!Z$1,FALSE)-F154)</f>
        <v>#VALUE!</v>
      </c>
      <c r="Q154" s="74" t="str">
        <f>IF(VLOOKUP($A154,'[1]2. Child Protection'!$B$8:$BG$226,'[1]2. Child Protection'!AA$1,FALSE)=G154,"",VLOOKUP($A154,'[1]2. Child Protection'!$B$8:$BG$226,'[1]2. Child Protection'!AA$1,FALSE))</f>
        <v/>
      </c>
      <c r="R154" s="61" t="str">
        <f>IF(VLOOKUP($A154,'[1]2. Child Protection'!$B$8:$BG$226,'[1]2. Child Protection'!AB$1,FALSE)=H154,"",VLOOKUP($A154,'[1]2. Child Protection'!$B$8:$BG$226,'[1]2. Child Protection'!AB$1,FALSE))</f>
        <v>DHS 2016-18</v>
      </c>
      <c r="S154" s="61" t="s">
        <v>531</v>
      </c>
      <c r="T154" s="103">
        <v>34.002315114150818</v>
      </c>
      <c r="U154" s="61">
        <v>2009</v>
      </c>
      <c r="V154" s="61" t="s">
        <v>545</v>
      </c>
      <c r="X154" s="61" t="s">
        <v>711</v>
      </c>
      <c r="Y154" s="61" t="b">
        <f t="shared" si="26"/>
        <v>0</v>
      </c>
      <c r="Z154" s="103">
        <f t="shared" si="27"/>
        <v>0</v>
      </c>
      <c r="AA154" s="74">
        <f t="shared" si="28"/>
        <v>0</v>
      </c>
      <c r="AB154" s="74">
        <f t="shared" si="29"/>
        <v>0</v>
      </c>
      <c r="AC154" s="74">
        <f t="shared" si="30"/>
        <v>0</v>
      </c>
      <c r="AD154" s="74">
        <f t="shared" si="31"/>
        <v>0</v>
      </c>
      <c r="AE154" s="61" t="b">
        <f t="shared" si="32"/>
        <v>0</v>
      </c>
      <c r="AF154" s="61" t="b">
        <f t="shared" si="33"/>
        <v>0</v>
      </c>
      <c r="AG154" s="61" t="b">
        <f t="shared" si="34"/>
        <v>1</v>
      </c>
      <c r="AH154" s="61" t="b">
        <f t="shared" si="35"/>
        <v>0</v>
      </c>
    </row>
    <row r="155" spans="1:34" x14ac:dyDescent="0.25">
      <c r="A155" s="61" t="s">
        <v>219</v>
      </c>
      <c r="B155" s="61" t="s">
        <v>477</v>
      </c>
      <c r="C155" s="96"/>
      <c r="E155" s="69"/>
      <c r="F155" s="71"/>
      <c r="G155" s="72"/>
      <c r="H155" s="73"/>
      <c r="J155" s="61" t="e">
        <f>IF(VLOOKUP($A155,'[1]2. Child Protection'!$B$8:$BG$226,'[1]2. Child Protection'!T$1,FALSE)=C155,"",VLOOKUP($A155,'[1]2. Child Protection'!$B$8:$BG$226,'[1]2. Child Protection'!T$1,FALSE)-C155)</f>
        <v>#VALUE!</v>
      </c>
      <c r="K155" s="61" t="str">
        <f>IF(VLOOKUP($A155,'[1]2. Child Protection'!$B$8:$BG$226,'[1]2. Child Protection'!U$1,FALSE)=D155,"",VLOOKUP($A155,'[1]2. Child Protection'!$B$8:$BG$226,'[1]2. Child Protection'!U$1,FALSE))</f>
        <v/>
      </c>
      <c r="L155" s="74" t="e">
        <f>IF(VLOOKUP($A155,'[1]2. Child Protection'!$B$8:$BG$226,'[1]2. Child Protection'!V$1,FALSE)=#REF!,"",VLOOKUP($A155,'[1]2. Child Protection'!$B$8:$BG$226,'[1]2. Child Protection'!V$1,FALSE)-#REF!)</f>
        <v>#REF!</v>
      </c>
      <c r="M155" s="74" t="e">
        <f>IF(VLOOKUP($A155,'[1]2. Child Protection'!$B$8:$BG$226,'[1]2. Child Protection'!W$1,FALSE)=#REF!,"",VLOOKUP($A155,'[1]2. Child Protection'!$B$8:$BG$226,'[1]2. Child Protection'!W$1,FALSE))</f>
        <v>#REF!</v>
      </c>
      <c r="N155" s="74">
        <f>IF(VLOOKUP($A155,'[1]2. Child Protection'!$B$8:$BG$226,'[1]2. Child Protection'!X$1,FALSE)=E155,"",VLOOKUP($A155,'[1]2. Child Protection'!$B$8:$BG$226,'[1]2. Child Protection'!X$1,FALSE)-E155)</f>
        <v>100</v>
      </c>
      <c r="O155" s="74" t="e">
        <f>IF(VLOOKUP($A155,'[1]2. Child Protection'!$B$8:$BG$226,'[1]2. Child Protection'!Y$1,FALSE)=#REF!,"",VLOOKUP($A155,'[1]2. Child Protection'!$B$8:$BG$226,'[1]2. Child Protection'!Y$1,FALSE))</f>
        <v>#REF!</v>
      </c>
      <c r="P155" s="74">
        <f>IF(VLOOKUP($A155,'[1]2. Child Protection'!$B$8:$BG$226,'[1]2. Child Protection'!Z$1,FALSE)=F155,"",VLOOKUP($A155,'[1]2. Child Protection'!$B$8:$BG$226,'[1]2. Child Protection'!Z$1,FALSE)-F155)</f>
        <v>100</v>
      </c>
      <c r="Q155" s="74" t="str">
        <f>IF(VLOOKUP($A155,'[1]2. Child Protection'!$B$8:$BG$226,'[1]2. Child Protection'!AA$1,FALSE)=G155,"",VLOOKUP($A155,'[1]2. Child Protection'!$B$8:$BG$226,'[1]2. Child Protection'!AA$1,FALSE))</f>
        <v>y</v>
      </c>
      <c r="R155" s="61" t="str">
        <f>IF(VLOOKUP($A155,'[1]2. Child Protection'!$B$8:$BG$226,'[1]2. Child Protection'!AB$1,FALSE)=H155,"",VLOOKUP($A155,'[1]2. Child Protection'!$B$8:$BG$226,'[1]2. Child Protection'!AB$1,FALSE))</f>
        <v>Polish Ministry of Interior and Administration</v>
      </c>
      <c r="S155" s="61" t="s">
        <v>532</v>
      </c>
      <c r="T155" s="103">
        <v>66.282711629980071</v>
      </c>
      <c r="U155" s="61">
        <v>2013</v>
      </c>
      <c r="V155" s="61" t="s">
        <v>545</v>
      </c>
      <c r="X155" s="61" t="s">
        <v>675</v>
      </c>
      <c r="Y155" s="61" t="b">
        <f t="shared" si="26"/>
        <v>1</v>
      </c>
      <c r="Z155" s="103">
        <f t="shared" si="27"/>
        <v>66.282711629980071</v>
      </c>
      <c r="AA155" s="74">
        <f t="shared" si="28"/>
        <v>2013</v>
      </c>
      <c r="AB155" s="74" t="str">
        <f t="shared" si="29"/>
        <v>Y0T17</v>
      </c>
      <c r="AC155" s="74">
        <f t="shared" si="30"/>
        <v>0</v>
      </c>
      <c r="AD155" s="74" t="str">
        <f t="shared" si="31"/>
        <v xml:space="preserve">Ministry of Community Development, Mother and Child Health </v>
      </c>
      <c r="AE155" s="61" t="b">
        <f t="shared" si="32"/>
        <v>1</v>
      </c>
      <c r="AF155" s="61" t="b">
        <f t="shared" si="33"/>
        <v>1</v>
      </c>
      <c r="AG155" s="61" t="b">
        <f t="shared" si="34"/>
        <v>1</v>
      </c>
      <c r="AH155" s="61" t="b">
        <f t="shared" si="35"/>
        <v>1</v>
      </c>
    </row>
    <row r="156" spans="1:34" x14ac:dyDescent="0.25">
      <c r="A156" s="61" t="s">
        <v>93</v>
      </c>
      <c r="B156" s="61" t="s">
        <v>428</v>
      </c>
      <c r="C156" s="74" t="s">
        <v>12</v>
      </c>
      <c r="D156" s="61" t="s">
        <v>12</v>
      </c>
      <c r="E156" s="69" t="s">
        <v>12</v>
      </c>
      <c r="F156" s="71" t="s">
        <v>12</v>
      </c>
      <c r="G156" s="72" t="s">
        <v>12</v>
      </c>
      <c r="H156" s="73" t="s">
        <v>12</v>
      </c>
      <c r="J156" s="61" t="e">
        <f>IF(VLOOKUP($A156,'[1]2. Child Protection'!$B$8:$BG$226,'[1]2. Child Protection'!T$1,FALSE)=C156,"",VLOOKUP($A156,'[1]2. Child Protection'!$B$8:$BG$226,'[1]2. Child Protection'!T$1,FALSE)-C156)</f>
        <v>#VALUE!</v>
      </c>
      <c r="K156" s="61" t="str">
        <f>IF(VLOOKUP($A156,'[1]2. Child Protection'!$B$8:$BG$226,'[1]2. Child Protection'!U$1,FALSE)=D156,"",VLOOKUP($A156,'[1]2. Child Protection'!$B$8:$BG$226,'[1]2. Child Protection'!U$1,FALSE))</f>
        <v>x</v>
      </c>
      <c r="L156" s="74" t="e">
        <f>IF(VLOOKUP($A156,'[1]2. Child Protection'!$B$8:$BG$226,'[1]2. Child Protection'!V$1,FALSE)=#REF!,"",VLOOKUP($A156,'[1]2. Child Protection'!$B$8:$BG$226,'[1]2. Child Protection'!V$1,FALSE)-#REF!)</f>
        <v>#REF!</v>
      </c>
      <c r="M156" s="74" t="e">
        <f>IF(VLOOKUP($A156,'[1]2. Child Protection'!$B$8:$BG$226,'[1]2. Child Protection'!W$1,FALSE)=#REF!,"",VLOOKUP($A156,'[1]2. Child Protection'!$B$8:$BG$226,'[1]2. Child Protection'!W$1,FALSE))</f>
        <v>#REF!</v>
      </c>
      <c r="N156" s="74" t="e">
        <f>IF(VLOOKUP($A156,'[1]2. Child Protection'!$B$8:$BG$226,'[1]2. Child Protection'!X$1,FALSE)=E156,"",VLOOKUP($A156,'[1]2. Child Protection'!$B$8:$BG$226,'[1]2. Child Protection'!X$1,FALSE)-E156)</f>
        <v>#VALUE!</v>
      </c>
      <c r="O156" s="74" t="e">
        <f>IF(VLOOKUP($A156,'[1]2. Child Protection'!$B$8:$BG$226,'[1]2. Child Protection'!Y$1,FALSE)=#REF!,"",VLOOKUP($A156,'[1]2. Child Protection'!$B$8:$BG$226,'[1]2. Child Protection'!Y$1,FALSE))</f>
        <v>#REF!</v>
      </c>
      <c r="P156" s="74" t="e">
        <f>IF(VLOOKUP($A156,'[1]2. Child Protection'!$B$8:$BG$226,'[1]2. Child Protection'!Z$1,FALSE)=F156,"",VLOOKUP($A156,'[1]2. Child Protection'!$B$8:$BG$226,'[1]2. Child Protection'!Z$1,FALSE)-F156)</f>
        <v>#VALUE!</v>
      </c>
      <c r="Q156" s="74" t="str">
        <f>IF(VLOOKUP($A156,'[1]2. Child Protection'!$B$8:$BG$226,'[1]2. Child Protection'!AA$1,FALSE)=G156,"",VLOOKUP($A156,'[1]2. Child Protection'!$B$8:$BG$226,'[1]2. Child Protection'!AA$1,FALSE))</f>
        <v>x</v>
      </c>
      <c r="R156" s="61" t="str">
        <f>IF(VLOOKUP($A156,'[1]2. Child Protection'!$B$8:$BG$226,'[1]2. Child Protection'!AB$1,FALSE)=H156,"",VLOOKUP($A156,'[1]2. Child Protection'!$B$8:$BG$226,'[1]2. Child Protection'!AB$1,FALSE))</f>
        <v>MICS 2009</v>
      </c>
      <c r="S156" s="61" t="s">
        <v>533</v>
      </c>
      <c r="T156" s="103">
        <v>51.939160356255435</v>
      </c>
      <c r="U156" s="61">
        <v>2004</v>
      </c>
      <c r="V156" s="61" t="s">
        <v>545</v>
      </c>
      <c r="X156" s="61" t="s">
        <v>557</v>
      </c>
      <c r="Y156" s="61" t="b">
        <f t="shared" si="26"/>
        <v>0</v>
      </c>
      <c r="Z156" s="103">
        <f t="shared" si="27"/>
        <v>0</v>
      </c>
      <c r="AA156" s="74">
        <f t="shared" si="28"/>
        <v>0</v>
      </c>
      <c r="AB156" s="74">
        <f t="shared" si="29"/>
        <v>0</v>
      </c>
      <c r="AC156" s="74">
        <f t="shared" si="30"/>
        <v>0</v>
      </c>
      <c r="AD156" s="74">
        <f t="shared" si="31"/>
        <v>0</v>
      </c>
      <c r="AE156" s="61" t="b">
        <f t="shared" si="32"/>
        <v>0</v>
      </c>
      <c r="AF156" s="61" t="b">
        <f t="shared" si="33"/>
        <v>0</v>
      </c>
      <c r="AG156" s="61" t="b">
        <f t="shared" si="34"/>
        <v>1</v>
      </c>
      <c r="AH156" s="61" t="b">
        <f t="shared" si="35"/>
        <v>0</v>
      </c>
    </row>
    <row r="157" spans="1:34" x14ac:dyDescent="0.25">
      <c r="A157" s="61" t="s">
        <v>221</v>
      </c>
      <c r="B157" s="61" t="s">
        <v>478</v>
      </c>
      <c r="C157" s="96"/>
      <c r="E157" s="69"/>
      <c r="F157" s="69"/>
      <c r="G157" s="70"/>
      <c r="H157" s="73"/>
      <c r="J157" s="61" t="e">
        <f>IF(VLOOKUP($A157,'[1]2. Child Protection'!$B$8:$BG$226,'[1]2. Child Protection'!T$1,FALSE)=C157,"",VLOOKUP($A157,'[1]2. Child Protection'!$B$8:$BG$226,'[1]2. Child Protection'!T$1,FALSE)-C157)</f>
        <v>#VALUE!</v>
      </c>
      <c r="K157" s="61" t="str">
        <f>IF(VLOOKUP($A157,'[1]2. Child Protection'!$B$8:$BG$226,'[1]2. Child Protection'!U$1,FALSE)=D157,"",VLOOKUP($A157,'[1]2. Child Protection'!$B$8:$BG$226,'[1]2. Child Protection'!U$1,FALSE))</f>
        <v/>
      </c>
      <c r="L157" s="74" t="e">
        <f>IF(VLOOKUP($A157,'[1]2. Child Protection'!$B$8:$BG$226,'[1]2. Child Protection'!V$1,FALSE)=#REF!,"",VLOOKUP($A157,'[1]2. Child Protection'!$B$8:$BG$226,'[1]2. Child Protection'!V$1,FALSE)-#REF!)</f>
        <v>#REF!</v>
      </c>
      <c r="M157" s="74" t="e">
        <f>IF(VLOOKUP($A157,'[1]2. Child Protection'!$B$8:$BG$226,'[1]2. Child Protection'!W$1,FALSE)=#REF!,"",VLOOKUP($A157,'[1]2. Child Protection'!$B$8:$BG$226,'[1]2. Child Protection'!W$1,FALSE))</f>
        <v>#REF!</v>
      </c>
      <c r="N157" s="74">
        <f>IF(VLOOKUP($A157,'[1]2. Child Protection'!$B$8:$BG$226,'[1]2. Child Protection'!X$1,FALSE)=E157,"",VLOOKUP($A157,'[1]2. Child Protection'!$B$8:$BG$226,'[1]2. Child Protection'!X$1,FALSE)-E157)</f>
        <v>100</v>
      </c>
      <c r="O157" s="74" t="e">
        <f>IF(VLOOKUP($A157,'[1]2. Child Protection'!$B$8:$BG$226,'[1]2. Child Protection'!Y$1,FALSE)=#REF!,"",VLOOKUP($A157,'[1]2. Child Protection'!$B$8:$BG$226,'[1]2. Child Protection'!Y$1,FALSE))</f>
        <v>#REF!</v>
      </c>
      <c r="P157" s="74">
        <f>IF(VLOOKUP($A157,'[1]2. Child Protection'!$B$8:$BG$226,'[1]2. Child Protection'!Z$1,FALSE)=F157,"",VLOOKUP($A157,'[1]2. Child Protection'!$B$8:$BG$226,'[1]2. Child Protection'!Z$1,FALSE)-F157)</f>
        <v>100</v>
      </c>
      <c r="Q157" s="74" t="str">
        <f>IF(VLOOKUP($A157,'[1]2. Child Protection'!$B$8:$BG$226,'[1]2. Child Protection'!AA$1,FALSE)=G157,"",VLOOKUP($A157,'[1]2. Child Protection'!$B$8:$BG$226,'[1]2. Child Protection'!AA$1,FALSE))</f>
        <v>y</v>
      </c>
      <c r="R157" s="61" t="str">
        <f>IF(VLOOKUP($A157,'[1]2. Child Protection'!$B$8:$BG$226,'[1]2. Child Protection'!AB$1,FALSE)=H157,"",VLOOKUP($A157,'[1]2. Child Protection'!$B$8:$BG$226,'[1]2. Child Protection'!AB$1,FALSE))</f>
        <v>Portuguese Civil Registry Office 2020</v>
      </c>
      <c r="AA157" s="74"/>
      <c r="AB157" s="74"/>
      <c r="AC157" s="74"/>
      <c r="AD157" s="74"/>
    </row>
    <row r="158" spans="1:34" x14ac:dyDescent="0.25">
      <c r="A158" s="61" t="s">
        <v>213</v>
      </c>
      <c r="B158" s="61" t="s">
        <v>474</v>
      </c>
      <c r="C158" s="74">
        <v>67.825556572125663</v>
      </c>
      <c r="D158" s="61" t="s">
        <v>12</v>
      </c>
      <c r="E158" s="69">
        <v>2013</v>
      </c>
      <c r="F158" s="71" t="s">
        <v>545</v>
      </c>
      <c r="G158" s="72"/>
      <c r="H158" s="73" t="s">
        <v>642</v>
      </c>
      <c r="J158" s="61">
        <f>IF(VLOOKUP($A158,'[1]2. Child Protection'!$B$8:$BG$226,'[1]2. Child Protection'!T$1,FALSE)=C158,"",VLOOKUP($A158,'[1]2. Child Protection'!$B$8:$BG$226,'[1]2. Child Protection'!T$1,FALSE)-C158)</f>
        <v>-11.325556572125663</v>
      </c>
      <c r="K158" s="61" t="str">
        <f>IF(VLOOKUP($A158,'[1]2. Child Protection'!$B$8:$BG$226,'[1]2. Child Protection'!U$1,FALSE)=D158,"",VLOOKUP($A158,'[1]2. Child Protection'!$B$8:$BG$226,'[1]2. Child Protection'!U$1,FALSE))</f>
        <v/>
      </c>
      <c r="L158" s="74" t="e">
        <f>IF(VLOOKUP($A158,'[1]2. Child Protection'!$B$8:$BG$226,'[1]2. Child Protection'!V$1,FALSE)=#REF!,"",VLOOKUP($A158,'[1]2. Child Protection'!$B$8:$BG$226,'[1]2. Child Protection'!V$1,FALSE)-#REF!)</f>
        <v>#REF!</v>
      </c>
      <c r="M158" s="74" t="e">
        <f>IF(VLOOKUP($A158,'[1]2. Child Protection'!$B$8:$BG$226,'[1]2. Child Protection'!W$1,FALSE)=#REF!,"",VLOOKUP($A158,'[1]2. Child Protection'!$B$8:$BG$226,'[1]2. Child Protection'!W$1,FALSE))</f>
        <v>#REF!</v>
      </c>
      <c r="N158" s="74">
        <f>IF(VLOOKUP($A158,'[1]2. Child Protection'!$B$8:$BG$226,'[1]2. Child Protection'!X$1,FALSE)=E158,"",VLOOKUP($A158,'[1]2. Child Protection'!$B$8:$BG$226,'[1]2. Child Protection'!X$1,FALSE)-E158)</f>
        <v>-1941.8</v>
      </c>
      <c r="O158" s="74" t="e">
        <f>IF(VLOOKUP($A158,'[1]2. Child Protection'!$B$8:$BG$226,'[1]2. Child Protection'!Y$1,FALSE)=#REF!,"",VLOOKUP($A158,'[1]2. Child Protection'!$B$8:$BG$226,'[1]2. Child Protection'!Y$1,FALSE))</f>
        <v>#REF!</v>
      </c>
      <c r="P158" s="74" t="e">
        <f>IF(VLOOKUP($A158,'[1]2. Child Protection'!$B$8:$BG$226,'[1]2. Child Protection'!Z$1,FALSE)=F158,"",VLOOKUP($A158,'[1]2. Child Protection'!$B$8:$BG$226,'[1]2. Child Protection'!Z$1,FALSE)-F158)</f>
        <v>#VALUE!</v>
      </c>
      <c r="Q158" s="74" t="str">
        <f>IF(VLOOKUP($A158,'[1]2. Child Protection'!$B$8:$BG$226,'[1]2. Child Protection'!AA$1,FALSE)=G158,"",VLOOKUP($A158,'[1]2. Child Protection'!$B$8:$BG$226,'[1]2. Child Protection'!AA$1,FALSE))</f>
        <v/>
      </c>
      <c r="R158" s="61" t="str">
        <f>IF(VLOOKUP($A158,'[1]2. Child Protection'!$B$8:$BG$226,'[1]2. Child Protection'!AB$1,FALSE)=H158,"",VLOOKUP($A158,'[1]2. Child Protection'!$B$8:$BG$226,'[1]2. Child Protection'!AB$1,FALSE))</f>
        <v>DGEEC 2015-18</v>
      </c>
      <c r="AA158" s="74"/>
      <c r="AB158" s="74"/>
      <c r="AC158" s="74"/>
      <c r="AD158" s="74"/>
    </row>
    <row r="159" spans="1:34" x14ac:dyDescent="0.25">
      <c r="A159" s="61" t="s">
        <v>260</v>
      </c>
      <c r="B159" s="61" t="s">
        <v>503</v>
      </c>
      <c r="C159" s="74">
        <v>163.39043903652097</v>
      </c>
      <c r="D159" s="61" t="s">
        <v>12</v>
      </c>
      <c r="E159" s="69">
        <v>2012</v>
      </c>
      <c r="F159" s="71" t="s">
        <v>545</v>
      </c>
      <c r="G159" s="72"/>
      <c r="H159" s="73" t="s">
        <v>657</v>
      </c>
      <c r="J159" s="61">
        <f>IF(VLOOKUP($A159,'[1]2. Child Protection'!$B$8:$BG$226,'[1]2. Child Protection'!T$1,FALSE)=C159,"",VLOOKUP($A159,'[1]2. Child Protection'!$B$8:$BG$226,'[1]2. Child Protection'!T$1,FALSE)-C159)</f>
        <v>-66.390439036520974</v>
      </c>
      <c r="K159" s="61" t="str">
        <f>IF(VLOOKUP($A159,'[1]2. Child Protection'!$B$8:$BG$226,'[1]2. Child Protection'!U$1,FALSE)=D159,"",VLOOKUP($A159,'[1]2. Child Protection'!$B$8:$BG$226,'[1]2. Child Protection'!U$1,FALSE))</f>
        <v/>
      </c>
      <c r="L159" s="74" t="e">
        <f>IF(VLOOKUP($A159,'[1]2. Child Protection'!$B$8:$BG$226,'[1]2. Child Protection'!V$1,FALSE)=#REF!,"",VLOOKUP($A159,'[1]2. Child Protection'!$B$8:$BG$226,'[1]2. Child Protection'!V$1,FALSE)-#REF!)</f>
        <v>#REF!</v>
      </c>
      <c r="M159" s="74" t="e">
        <f>IF(VLOOKUP($A159,'[1]2. Child Protection'!$B$8:$BG$226,'[1]2. Child Protection'!W$1,FALSE)=#REF!,"",VLOOKUP($A159,'[1]2. Child Protection'!$B$8:$BG$226,'[1]2. Child Protection'!W$1,FALSE))</f>
        <v>#REF!</v>
      </c>
      <c r="N159" s="74">
        <f>IF(VLOOKUP($A159,'[1]2. Child Protection'!$B$8:$BG$226,'[1]2. Child Protection'!X$1,FALSE)=E159,"",VLOOKUP($A159,'[1]2. Child Protection'!$B$8:$BG$226,'[1]2. Child Protection'!X$1,FALSE)-E159)</f>
        <v>-1912.6</v>
      </c>
      <c r="O159" s="74" t="e">
        <f>IF(VLOOKUP($A159,'[1]2. Child Protection'!$B$8:$BG$226,'[1]2. Child Protection'!Y$1,FALSE)=#REF!,"",VLOOKUP($A159,'[1]2. Child Protection'!$B$8:$BG$226,'[1]2. Child Protection'!Y$1,FALSE))</f>
        <v>#REF!</v>
      </c>
      <c r="P159" s="74" t="e">
        <f>IF(VLOOKUP($A159,'[1]2. Child Protection'!$B$8:$BG$226,'[1]2. Child Protection'!Z$1,FALSE)=F159,"",VLOOKUP($A159,'[1]2. Child Protection'!$B$8:$BG$226,'[1]2. Child Protection'!Z$1,FALSE)-F159)</f>
        <v>#VALUE!</v>
      </c>
      <c r="Q159" s="74" t="str">
        <f>IF(VLOOKUP($A159,'[1]2. Child Protection'!$B$8:$BG$226,'[1]2. Child Protection'!AA$1,FALSE)=G159,"",VLOOKUP($A159,'[1]2. Child Protection'!$B$8:$BG$226,'[1]2. Child Protection'!AA$1,FALSE))</f>
        <v/>
      </c>
      <c r="R159" s="61" t="str">
        <f>IF(VLOOKUP($A159,'[1]2. Child Protection'!$B$8:$BG$226,'[1]2. Child Protection'!AB$1,FALSE)=H159,"",VLOOKUP($A159,'[1]2. Child Protection'!$B$8:$BG$226,'[1]2. Child Protection'!AB$1,FALSE))</f>
        <v>MICS 2019-20</v>
      </c>
      <c r="AA159" s="74"/>
      <c r="AB159" s="74"/>
      <c r="AC159" s="74"/>
      <c r="AD159" s="74"/>
    </row>
    <row r="160" spans="1:34" x14ac:dyDescent="0.25">
      <c r="A160" s="61" t="s">
        <v>222</v>
      </c>
      <c r="B160" s="61" t="s">
        <v>479</v>
      </c>
      <c r="C160" s="96" t="s">
        <v>12</v>
      </c>
      <c r="D160" s="61" t="s">
        <v>12</v>
      </c>
      <c r="E160" s="69" t="s">
        <v>12</v>
      </c>
      <c r="F160" s="71" t="s">
        <v>12</v>
      </c>
      <c r="G160" s="72" t="s">
        <v>12</v>
      </c>
      <c r="H160" s="73" t="s">
        <v>12</v>
      </c>
      <c r="J160" s="61" t="e">
        <f>IF(VLOOKUP($A160,'[1]2. Child Protection'!$B$8:$BG$226,'[1]2. Child Protection'!T$1,FALSE)=C160,"",VLOOKUP($A160,'[1]2. Child Protection'!$B$8:$BG$226,'[1]2. Child Protection'!T$1,FALSE)-C160)</f>
        <v>#VALUE!</v>
      </c>
      <c r="K160" s="61" t="str">
        <f>IF(VLOOKUP($A160,'[1]2. Child Protection'!$B$8:$BG$226,'[1]2. Child Protection'!U$1,FALSE)=D160,"",VLOOKUP($A160,'[1]2. Child Protection'!$B$8:$BG$226,'[1]2. Child Protection'!U$1,FALSE))</f>
        <v/>
      </c>
      <c r="L160" s="74" t="e">
        <f>IF(VLOOKUP($A160,'[1]2. Child Protection'!$B$8:$BG$226,'[1]2. Child Protection'!V$1,FALSE)=#REF!,"",VLOOKUP($A160,'[1]2. Child Protection'!$B$8:$BG$226,'[1]2. Child Protection'!V$1,FALSE)-#REF!)</f>
        <v>#REF!</v>
      </c>
      <c r="M160" s="74" t="e">
        <f>IF(VLOOKUP($A160,'[1]2. Child Protection'!$B$8:$BG$226,'[1]2. Child Protection'!W$1,FALSE)=#REF!,"",VLOOKUP($A160,'[1]2. Child Protection'!$B$8:$BG$226,'[1]2. Child Protection'!W$1,FALSE))</f>
        <v>#REF!</v>
      </c>
      <c r="N160" s="74" t="e">
        <f>IF(VLOOKUP($A160,'[1]2. Child Protection'!$B$8:$BG$226,'[1]2. Child Protection'!X$1,FALSE)=E160,"",VLOOKUP($A160,'[1]2. Child Protection'!$B$8:$BG$226,'[1]2. Child Protection'!X$1,FALSE)-E160)</f>
        <v>#VALUE!</v>
      </c>
      <c r="O160" s="74" t="e">
        <f>IF(VLOOKUP($A160,'[1]2. Child Protection'!$B$8:$BG$226,'[1]2. Child Protection'!Y$1,FALSE)=#REF!,"",VLOOKUP($A160,'[1]2. Child Protection'!$B$8:$BG$226,'[1]2. Child Protection'!Y$1,FALSE))</f>
        <v>#REF!</v>
      </c>
      <c r="P160" s="74" t="e">
        <f>IF(VLOOKUP($A160,'[1]2. Child Protection'!$B$8:$BG$226,'[1]2. Child Protection'!Z$1,FALSE)=F160,"",VLOOKUP($A160,'[1]2. Child Protection'!$B$8:$BG$226,'[1]2. Child Protection'!Z$1,FALSE)-F160)</f>
        <v>#VALUE!</v>
      </c>
      <c r="Q160" s="74" t="str">
        <f>IF(VLOOKUP($A160,'[1]2. Child Protection'!$B$8:$BG$226,'[1]2. Child Protection'!AA$1,FALSE)=G160,"",VLOOKUP($A160,'[1]2. Child Protection'!$B$8:$BG$226,'[1]2. Child Protection'!AA$1,FALSE))</f>
        <v>y</v>
      </c>
      <c r="R160" s="61" t="str">
        <f>IF(VLOOKUP($A160,'[1]2. Child Protection'!$B$8:$BG$226,'[1]2. Child Protection'!AB$1,FALSE)=H160,"",VLOOKUP($A160,'[1]2. Child Protection'!$B$8:$BG$226,'[1]2. Child Protection'!AB$1,FALSE))</f>
        <v>Vital statistics, Ministry of Public Health 2020</v>
      </c>
      <c r="AA160" s="74"/>
      <c r="AB160" s="74"/>
      <c r="AC160" s="74"/>
      <c r="AD160" s="74"/>
    </row>
    <row r="161" spans="1:30" x14ac:dyDescent="0.25">
      <c r="A161" s="61" t="s">
        <v>224</v>
      </c>
      <c r="B161" s="61" t="s">
        <v>480</v>
      </c>
      <c r="C161" s="96">
        <v>324.74183275126728</v>
      </c>
      <c r="D161" s="61" t="s">
        <v>12</v>
      </c>
      <c r="E161" s="69">
        <v>2020</v>
      </c>
      <c r="F161" s="71" t="s">
        <v>545</v>
      </c>
      <c r="G161" s="72"/>
      <c r="H161" s="73" t="s">
        <v>646</v>
      </c>
      <c r="J161" s="61" t="e">
        <f>IF(VLOOKUP($A161,'[1]2. Child Protection'!$B$8:$BG$226,'[1]2. Child Protection'!T$1,FALSE)=C161,"",VLOOKUP($A161,'[1]2. Child Protection'!$B$8:$BG$226,'[1]2. Child Protection'!T$1,FALSE)-C161)</f>
        <v>#VALUE!</v>
      </c>
      <c r="K161" s="61" t="str">
        <f>IF(VLOOKUP($A161,'[1]2. Child Protection'!$B$8:$BG$226,'[1]2. Child Protection'!U$1,FALSE)=D161,"",VLOOKUP($A161,'[1]2. Child Protection'!$B$8:$BG$226,'[1]2. Child Protection'!U$1,FALSE))</f>
        <v/>
      </c>
      <c r="L161" s="74" t="e">
        <f>IF(VLOOKUP($A161,'[1]2. Child Protection'!$B$8:$BG$226,'[1]2. Child Protection'!V$1,FALSE)=#REF!,"",VLOOKUP($A161,'[1]2. Child Protection'!$B$8:$BG$226,'[1]2. Child Protection'!V$1,FALSE)-#REF!)</f>
        <v>#REF!</v>
      </c>
      <c r="M161" s="74" t="e">
        <f>IF(VLOOKUP($A161,'[1]2. Child Protection'!$B$8:$BG$226,'[1]2. Child Protection'!W$1,FALSE)=#REF!,"",VLOOKUP($A161,'[1]2. Child Protection'!$B$8:$BG$226,'[1]2. Child Protection'!W$1,FALSE))</f>
        <v>#REF!</v>
      </c>
      <c r="N161" s="74">
        <f>IF(VLOOKUP($A161,'[1]2. Child Protection'!$B$8:$BG$226,'[1]2. Child Protection'!X$1,FALSE)=E161,"",VLOOKUP($A161,'[1]2. Child Protection'!$B$8:$BG$226,'[1]2. Child Protection'!X$1,FALSE)-E161)</f>
        <v>-1920</v>
      </c>
      <c r="O161" s="74" t="e">
        <f>IF(VLOOKUP($A161,'[1]2. Child Protection'!$B$8:$BG$226,'[1]2. Child Protection'!Y$1,FALSE)=#REF!,"",VLOOKUP($A161,'[1]2. Child Protection'!$B$8:$BG$226,'[1]2. Child Protection'!Y$1,FALSE))</f>
        <v>#REF!</v>
      </c>
      <c r="P161" s="74" t="e">
        <f>IF(VLOOKUP($A161,'[1]2. Child Protection'!$B$8:$BG$226,'[1]2. Child Protection'!Z$1,FALSE)=F161,"",VLOOKUP($A161,'[1]2. Child Protection'!$B$8:$BG$226,'[1]2. Child Protection'!Z$1,FALSE)-F161)</f>
        <v>#VALUE!</v>
      </c>
      <c r="Q161" s="74" t="str">
        <f>IF(VLOOKUP($A161,'[1]2. Child Protection'!$B$8:$BG$226,'[1]2. Child Protection'!AA$1,FALSE)=G161,"",VLOOKUP($A161,'[1]2. Child Protection'!$B$8:$BG$226,'[1]2. Child Protection'!AA$1,FALSE))</f>
        <v>y</v>
      </c>
      <c r="R161" s="61" t="str">
        <f>IF(VLOOKUP($A161,'[1]2. Child Protection'!$B$8:$BG$226,'[1]2. Child Protection'!AB$1,FALSE)=H161,"",VLOOKUP($A161,'[1]2. Child Protection'!$B$8:$BG$226,'[1]2. Child Protection'!AB$1,FALSE))</f>
        <v>Live births statistical bulletins, National Institute of Statistics, 2020</v>
      </c>
      <c r="AA161" s="74"/>
      <c r="AB161" s="74"/>
      <c r="AC161" s="74"/>
      <c r="AD161" s="74"/>
    </row>
    <row r="162" spans="1:30" x14ac:dyDescent="0.25">
      <c r="A162" s="61" t="s">
        <v>226</v>
      </c>
      <c r="B162" s="61" t="s">
        <v>481</v>
      </c>
      <c r="C162" s="96">
        <v>1409.7790160922677</v>
      </c>
      <c r="D162" s="61" t="s">
        <v>12</v>
      </c>
      <c r="E162" s="69">
        <v>2010</v>
      </c>
      <c r="F162" s="69" t="s">
        <v>545</v>
      </c>
      <c r="G162" s="70"/>
      <c r="H162" s="73" t="s">
        <v>647</v>
      </c>
      <c r="J162" s="61" t="e">
        <f>IF(VLOOKUP($A162,'[1]2. Child Protection'!$B$8:$BG$226,'[1]2. Child Protection'!T$1,FALSE)=C162,"",VLOOKUP($A162,'[1]2. Child Protection'!$B$8:$BG$226,'[1]2. Child Protection'!T$1,FALSE)-C162)</f>
        <v>#VALUE!</v>
      </c>
      <c r="K162" s="61" t="str">
        <f>IF(VLOOKUP($A162,'[1]2. Child Protection'!$B$8:$BG$226,'[1]2. Child Protection'!U$1,FALSE)=D162,"",VLOOKUP($A162,'[1]2. Child Protection'!$B$8:$BG$226,'[1]2. Child Protection'!U$1,FALSE))</f>
        <v/>
      </c>
      <c r="L162" s="74" t="e">
        <f>IF(VLOOKUP($A162,'[1]2. Child Protection'!$B$8:$BG$226,'[1]2. Child Protection'!V$1,FALSE)=#REF!,"",VLOOKUP($A162,'[1]2. Child Protection'!$B$8:$BG$226,'[1]2. Child Protection'!V$1,FALSE)-#REF!)</f>
        <v>#REF!</v>
      </c>
      <c r="M162" s="74" t="e">
        <f>IF(VLOOKUP($A162,'[1]2. Child Protection'!$B$8:$BG$226,'[1]2. Child Protection'!W$1,FALSE)=#REF!,"",VLOOKUP($A162,'[1]2. Child Protection'!$B$8:$BG$226,'[1]2. Child Protection'!W$1,FALSE))</f>
        <v>#REF!</v>
      </c>
      <c r="N162" s="74">
        <f>IF(VLOOKUP($A162,'[1]2. Child Protection'!$B$8:$BG$226,'[1]2. Child Protection'!X$1,FALSE)=E162,"",VLOOKUP($A162,'[1]2. Child Protection'!$B$8:$BG$226,'[1]2. Child Protection'!X$1,FALSE)-E162)</f>
        <v>-1910</v>
      </c>
      <c r="O162" s="74" t="e">
        <f>IF(VLOOKUP($A162,'[1]2. Child Protection'!$B$8:$BG$226,'[1]2. Child Protection'!Y$1,FALSE)=#REF!,"",VLOOKUP($A162,'[1]2. Child Protection'!$B$8:$BG$226,'[1]2. Child Protection'!Y$1,FALSE))</f>
        <v>#REF!</v>
      </c>
      <c r="P162" s="74" t="e">
        <f>IF(VLOOKUP($A162,'[1]2. Child Protection'!$B$8:$BG$226,'[1]2. Child Protection'!Z$1,FALSE)=F162,"",VLOOKUP($A162,'[1]2. Child Protection'!$B$8:$BG$226,'[1]2. Child Protection'!Z$1,FALSE)-F162)</f>
        <v>#VALUE!</v>
      </c>
      <c r="Q162" s="74" t="str">
        <f>IF(VLOOKUP($A162,'[1]2. Child Protection'!$B$8:$BG$226,'[1]2. Child Protection'!AA$1,FALSE)=G162,"",VLOOKUP($A162,'[1]2. Child Protection'!$B$8:$BG$226,'[1]2. Child Protection'!AA$1,FALSE))</f>
        <v>v</v>
      </c>
      <c r="R162" s="61" t="str">
        <f>IF(VLOOKUP($A162,'[1]2. Child Protection'!$B$8:$BG$226,'[1]2. Child Protection'!AB$1,FALSE)=H162,"",VLOOKUP($A162,'[1]2. Child Protection'!$B$8:$BG$226,'[1]2. Child Protection'!AB$1,FALSE))</f>
        <v>UNSD Population and Vital Statistics Report, January 2021, latest update on 4 Jan 2022</v>
      </c>
      <c r="AA162" s="74"/>
      <c r="AB162" s="74"/>
      <c r="AC162" s="74"/>
      <c r="AD162" s="74"/>
    </row>
    <row r="163" spans="1:30" x14ac:dyDescent="0.25">
      <c r="A163" s="61" t="s">
        <v>227</v>
      </c>
      <c r="B163" s="61" t="s">
        <v>482</v>
      </c>
      <c r="C163" s="74">
        <v>47.181842632576114</v>
      </c>
      <c r="D163" s="61" t="s">
        <v>12</v>
      </c>
      <c r="E163" s="69">
        <v>2012</v>
      </c>
      <c r="F163" s="71" t="s">
        <v>545</v>
      </c>
      <c r="G163" s="72"/>
      <c r="H163" s="73" t="s">
        <v>648</v>
      </c>
      <c r="J163" s="61">
        <f>IF(VLOOKUP($A163,'[1]2. Child Protection'!$B$8:$BG$226,'[1]2. Child Protection'!T$1,FALSE)=C163,"",VLOOKUP($A163,'[1]2. Child Protection'!$B$8:$BG$226,'[1]2. Child Protection'!T$1,FALSE)-C163)</f>
        <v>30.318157367423886</v>
      </c>
      <c r="K163" s="61" t="str">
        <f>IF(VLOOKUP($A163,'[1]2. Child Protection'!$B$8:$BG$226,'[1]2. Child Protection'!U$1,FALSE)=D163,"",VLOOKUP($A163,'[1]2. Child Protection'!$B$8:$BG$226,'[1]2. Child Protection'!U$1,FALSE))</f>
        <v/>
      </c>
      <c r="L163" s="74" t="e">
        <f>IF(VLOOKUP($A163,'[1]2. Child Protection'!$B$8:$BG$226,'[1]2. Child Protection'!V$1,FALSE)=#REF!,"",VLOOKUP($A163,'[1]2. Child Protection'!$B$8:$BG$226,'[1]2. Child Protection'!V$1,FALSE)-#REF!)</f>
        <v>#REF!</v>
      </c>
      <c r="M163" s="74" t="e">
        <f>IF(VLOOKUP($A163,'[1]2. Child Protection'!$B$8:$BG$226,'[1]2. Child Protection'!W$1,FALSE)=#REF!,"",VLOOKUP($A163,'[1]2. Child Protection'!$B$8:$BG$226,'[1]2. Child Protection'!W$1,FALSE))</f>
        <v>#REF!</v>
      </c>
      <c r="N163" s="74">
        <f>IF(VLOOKUP($A163,'[1]2. Child Protection'!$B$8:$BG$226,'[1]2. Child Protection'!X$1,FALSE)=E163,"",VLOOKUP($A163,'[1]2. Child Protection'!$B$8:$BG$226,'[1]2. Child Protection'!X$1,FALSE)-E163)</f>
        <v>-1926.2</v>
      </c>
      <c r="O163" s="74" t="e">
        <f>IF(VLOOKUP($A163,'[1]2. Child Protection'!$B$8:$BG$226,'[1]2. Child Protection'!Y$1,FALSE)=#REF!,"",VLOOKUP($A163,'[1]2. Child Protection'!$B$8:$BG$226,'[1]2. Child Protection'!Y$1,FALSE))</f>
        <v>#REF!</v>
      </c>
      <c r="P163" s="74" t="e">
        <f>IF(VLOOKUP($A163,'[1]2. Child Protection'!$B$8:$BG$226,'[1]2. Child Protection'!Z$1,FALSE)=F163,"",VLOOKUP($A163,'[1]2. Child Protection'!$B$8:$BG$226,'[1]2. Child Protection'!Z$1,FALSE)-F163)</f>
        <v>#VALUE!</v>
      </c>
      <c r="Q163" s="74" t="str">
        <f>IF(VLOOKUP($A163,'[1]2. Child Protection'!$B$8:$BG$226,'[1]2. Child Protection'!AA$1,FALSE)=G163,"",VLOOKUP($A163,'[1]2. Child Protection'!$B$8:$BG$226,'[1]2. Child Protection'!AA$1,FALSE))</f>
        <v/>
      </c>
      <c r="R163" s="61" t="str">
        <f>IF(VLOOKUP($A163,'[1]2. Child Protection'!$B$8:$BG$226,'[1]2. Child Protection'!AB$1,FALSE)=H163,"",VLOOKUP($A163,'[1]2. Child Protection'!$B$8:$BG$226,'[1]2. Child Protection'!AB$1,FALSE))</f>
        <v>DHS 2019-20</v>
      </c>
      <c r="AA163" s="74"/>
      <c r="AB163" s="74"/>
      <c r="AC163" s="74"/>
      <c r="AD163" s="74"/>
    </row>
    <row r="164" spans="1:30" x14ac:dyDescent="0.25">
      <c r="A164" s="61" t="s">
        <v>236</v>
      </c>
      <c r="B164" s="61" t="s">
        <v>489</v>
      </c>
      <c r="C164" s="96" t="s">
        <v>12</v>
      </c>
      <c r="D164" s="61" t="s">
        <v>12</v>
      </c>
      <c r="E164" s="69" t="s">
        <v>12</v>
      </c>
      <c r="F164" s="71" t="s">
        <v>12</v>
      </c>
      <c r="G164" s="72" t="s">
        <v>12</v>
      </c>
      <c r="H164" s="73" t="s">
        <v>12</v>
      </c>
      <c r="J164" s="61" t="e">
        <f>IF(VLOOKUP($A164,'[1]2. Child Protection'!$B$8:$BG$226,'[1]2. Child Protection'!T$1,FALSE)=C164,"",VLOOKUP($A164,'[1]2. Child Protection'!$B$8:$BG$226,'[1]2. Child Protection'!T$1,FALSE)-C164)</f>
        <v>#VALUE!</v>
      </c>
      <c r="K164" s="61" t="str">
        <f>IF(VLOOKUP($A164,'[1]2. Child Protection'!$B$8:$BG$226,'[1]2. Child Protection'!U$1,FALSE)=D164,"",VLOOKUP($A164,'[1]2. Child Protection'!$B$8:$BG$226,'[1]2. Child Protection'!U$1,FALSE))</f>
        <v/>
      </c>
      <c r="L164" s="74" t="e">
        <f>IF(VLOOKUP($A164,'[1]2. Child Protection'!$B$8:$BG$226,'[1]2. Child Protection'!V$1,FALSE)=#REF!,"",VLOOKUP($A164,'[1]2. Child Protection'!$B$8:$BG$226,'[1]2. Child Protection'!V$1,FALSE)-#REF!)</f>
        <v>#REF!</v>
      </c>
      <c r="M164" s="74" t="e">
        <f>IF(VLOOKUP($A164,'[1]2. Child Protection'!$B$8:$BG$226,'[1]2. Child Protection'!W$1,FALSE)=#REF!,"",VLOOKUP($A164,'[1]2. Child Protection'!$B$8:$BG$226,'[1]2. Child Protection'!W$1,FALSE))</f>
        <v>#REF!</v>
      </c>
      <c r="N164" s="74" t="e">
        <f>IF(VLOOKUP($A164,'[1]2. Child Protection'!$B$8:$BG$226,'[1]2. Child Protection'!X$1,FALSE)=E164,"",VLOOKUP($A164,'[1]2. Child Protection'!$B$8:$BG$226,'[1]2. Child Protection'!X$1,FALSE)-E164)</f>
        <v>#VALUE!</v>
      </c>
      <c r="O164" s="74" t="e">
        <f>IF(VLOOKUP($A164,'[1]2. Child Protection'!$B$8:$BG$226,'[1]2. Child Protection'!Y$1,FALSE)=#REF!,"",VLOOKUP($A164,'[1]2. Child Protection'!$B$8:$BG$226,'[1]2. Child Protection'!Y$1,FALSE))</f>
        <v>#REF!</v>
      </c>
      <c r="P164" s="74" t="e">
        <f>IF(VLOOKUP($A164,'[1]2. Child Protection'!$B$8:$BG$226,'[1]2. Child Protection'!Z$1,FALSE)=F164,"",VLOOKUP($A164,'[1]2. Child Protection'!$B$8:$BG$226,'[1]2. Child Protection'!Z$1,FALSE)-F164)</f>
        <v>#VALUE!</v>
      </c>
      <c r="Q164" s="74" t="str">
        <f>IF(VLOOKUP($A164,'[1]2. Child Protection'!$B$8:$BG$226,'[1]2. Child Protection'!AA$1,FALSE)=G164,"",VLOOKUP($A164,'[1]2. Child Protection'!$B$8:$BG$226,'[1]2. Child Protection'!AA$1,FALSE))</f>
        <v>y</v>
      </c>
      <c r="R164" s="61" t="str">
        <f>IF(VLOOKUP($A164,'[1]2. Child Protection'!$B$8:$BG$226,'[1]2. Child Protection'!AB$1,FALSE)=H164,"",VLOOKUP($A164,'[1]2. Child Protection'!$B$8:$BG$226,'[1]2. Child Protection'!AB$1,FALSE))</f>
        <v>Household health survey 2018</v>
      </c>
      <c r="AA164" s="74"/>
      <c r="AB164" s="74"/>
      <c r="AC164" s="74"/>
      <c r="AD164" s="74"/>
    </row>
    <row r="165" spans="1:30" x14ac:dyDescent="0.25">
      <c r="A165" s="61" t="s">
        <v>262</v>
      </c>
      <c r="B165" s="61" t="s">
        <v>504</v>
      </c>
      <c r="C165" s="74">
        <v>3.2316070275931477</v>
      </c>
      <c r="D165" s="61" t="s">
        <v>12</v>
      </c>
      <c r="E165" s="69">
        <v>2012</v>
      </c>
      <c r="F165" s="71" t="s">
        <v>545</v>
      </c>
      <c r="G165" s="72"/>
      <c r="H165" s="73" t="s">
        <v>608</v>
      </c>
      <c r="J165" s="61">
        <f>IF(VLOOKUP($A165,'[1]2. Child Protection'!$B$8:$BG$226,'[1]2. Child Protection'!T$1,FALSE)=C165,"",VLOOKUP($A165,'[1]2. Child Protection'!$B$8:$BG$226,'[1]2. Child Protection'!T$1,FALSE)-C165)</f>
        <v>58.768392972406851</v>
      </c>
      <c r="K165" s="61" t="str">
        <f>IF(VLOOKUP($A165,'[1]2. Child Protection'!$B$8:$BG$226,'[1]2. Child Protection'!U$1,FALSE)=D165,"",VLOOKUP($A165,'[1]2. Child Protection'!$B$8:$BG$226,'[1]2. Child Protection'!U$1,FALSE))</f>
        <v/>
      </c>
      <c r="L165" s="74" t="e">
        <f>IF(VLOOKUP($A165,'[1]2. Child Protection'!$B$8:$BG$226,'[1]2. Child Protection'!V$1,FALSE)=#REF!,"",VLOOKUP($A165,'[1]2. Child Protection'!$B$8:$BG$226,'[1]2. Child Protection'!V$1,FALSE)-#REF!)</f>
        <v>#REF!</v>
      </c>
      <c r="M165" s="74" t="e">
        <f>IF(VLOOKUP($A165,'[1]2. Child Protection'!$B$8:$BG$226,'[1]2. Child Protection'!W$1,FALSE)=#REF!,"",VLOOKUP($A165,'[1]2. Child Protection'!$B$8:$BG$226,'[1]2. Child Protection'!W$1,FALSE))</f>
        <v>#REF!</v>
      </c>
      <c r="N165" s="74">
        <f>IF(VLOOKUP($A165,'[1]2. Child Protection'!$B$8:$BG$226,'[1]2. Child Protection'!X$1,FALSE)=E165,"",VLOOKUP($A165,'[1]2. Child Protection'!$B$8:$BG$226,'[1]2. Child Protection'!X$1,FALSE)-E165)</f>
        <v>-1943.2</v>
      </c>
      <c r="O165" s="74" t="e">
        <f>IF(VLOOKUP($A165,'[1]2. Child Protection'!$B$8:$BG$226,'[1]2. Child Protection'!Y$1,FALSE)=#REF!,"",VLOOKUP($A165,'[1]2. Child Protection'!$B$8:$BG$226,'[1]2. Child Protection'!Y$1,FALSE))</f>
        <v>#REF!</v>
      </c>
      <c r="P165" s="74" t="e">
        <f>IF(VLOOKUP($A165,'[1]2. Child Protection'!$B$8:$BG$226,'[1]2. Child Protection'!Z$1,FALSE)=F165,"",VLOOKUP($A165,'[1]2. Child Protection'!$B$8:$BG$226,'[1]2. Child Protection'!Z$1,FALSE)-F165)</f>
        <v>#VALUE!</v>
      </c>
      <c r="Q165" s="74" t="str">
        <f>IF(VLOOKUP($A165,'[1]2. Child Protection'!$B$8:$BG$226,'[1]2. Child Protection'!AA$1,FALSE)=G165,"",VLOOKUP($A165,'[1]2. Child Protection'!$B$8:$BG$226,'[1]2. Child Protection'!AA$1,FALSE))</f>
        <v/>
      </c>
      <c r="R165" s="61" t="str">
        <f>IF(VLOOKUP($A165,'[1]2. Child Protection'!$B$8:$BG$226,'[1]2. Child Protection'!AB$1,FALSE)=H165,"",VLOOKUP($A165,'[1]2. Child Protection'!$B$8:$BG$226,'[1]2. Child Protection'!AB$1,FALSE))</f>
        <v>MICS 2014</v>
      </c>
      <c r="AA165" s="74"/>
      <c r="AB165" s="74"/>
      <c r="AC165" s="74"/>
      <c r="AD165" s="74"/>
    </row>
    <row r="166" spans="1:30" x14ac:dyDescent="0.25">
      <c r="A166" s="61" t="s">
        <v>239</v>
      </c>
      <c r="B166" s="61" t="s">
        <v>490</v>
      </c>
      <c r="C166" s="74">
        <v>113.6275711965407</v>
      </c>
      <c r="D166" s="61" t="s">
        <v>12</v>
      </c>
      <c r="E166" s="69">
        <v>2010</v>
      </c>
      <c r="F166" s="71" t="s">
        <v>545</v>
      </c>
      <c r="G166" s="72"/>
      <c r="H166" s="73" t="s">
        <v>652</v>
      </c>
      <c r="J166" s="61">
        <f>IF(VLOOKUP($A166,'[1]2. Child Protection'!$B$8:$BG$226,'[1]2. Child Protection'!T$1,FALSE)=C166,"",VLOOKUP($A166,'[1]2. Child Protection'!$B$8:$BG$226,'[1]2. Child Protection'!T$1,FALSE)-C166)</f>
        <v>-36.727571196540694</v>
      </c>
      <c r="K166" s="61" t="str">
        <f>IF(VLOOKUP($A166,'[1]2. Child Protection'!$B$8:$BG$226,'[1]2. Child Protection'!U$1,FALSE)=D166,"",VLOOKUP($A166,'[1]2. Child Protection'!$B$8:$BG$226,'[1]2. Child Protection'!U$1,FALSE))</f>
        <v/>
      </c>
      <c r="L166" s="74" t="e">
        <f>IF(VLOOKUP($A166,'[1]2. Child Protection'!$B$8:$BG$226,'[1]2. Child Protection'!V$1,FALSE)=#REF!,"",VLOOKUP($A166,'[1]2. Child Protection'!$B$8:$BG$226,'[1]2. Child Protection'!V$1,FALSE)-#REF!)</f>
        <v>#REF!</v>
      </c>
      <c r="M166" s="74" t="e">
        <f>IF(VLOOKUP($A166,'[1]2. Child Protection'!$B$8:$BG$226,'[1]2. Child Protection'!W$1,FALSE)=#REF!,"",VLOOKUP($A166,'[1]2. Child Protection'!$B$8:$BG$226,'[1]2. Child Protection'!W$1,FALSE))</f>
        <v>#REF!</v>
      </c>
      <c r="N166" s="74">
        <f>IF(VLOOKUP($A166,'[1]2. Child Protection'!$B$8:$BG$226,'[1]2. Child Protection'!X$1,FALSE)=E166,"",VLOOKUP($A166,'[1]2. Child Protection'!$B$8:$BG$226,'[1]2. Child Protection'!X$1,FALSE)-E166)</f>
        <v>-1929.7</v>
      </c>
      <c r="O166" s="74" t="e">
        <f>IF(VLOOKUP($A166,'[1]2. Child Protection'!$B$8:$BG$226,'[1]2. Child Protection'!Y$1,FALSE)=#REF!,"",VLOOKUP($A166,'[1]2. Child Protection'!$B$8:$BG$226,'[1]2. Child Protection'!Y$1,FALSE))</f>
        <v>#REF!</v>
      </c>
      <c r="P166" s="74" t="e">
        <f>IF(VLOOKUP($A166,'[1]2. Child Protection'!$B$8:$BG$226,'[1]2. Child Protection'!Z$1,FALSE)=F166,"",VLOOKUP($A166,'[1]2. Child Protection'!$B$8:$BG$226,'[1]2. Child Protection'!Z$1,FALSE)-F166)</f>
        <v>#VALUE!</v>
      </c>
      <c r="Q166" s="74" t="str">
        <f>IF(VLOOKUP($A166,'[1]2. Child Protection'!$B$8:$BG$226,'[1]2. Child Protection'!AA$1,FALSE)=G166,"",VLOOKUP($A166,'[1]2. Child Protection'!$B$8:$BG$226,'[1]2. Child Protection'!AA$1,FALSE))</f>
        <v/>
      </c>
      <c r="R166" s="61" t="str">
        <f>IF(VLOOKUP($A166,'[1]2. Child Protection'!$B$8:$BG$226,'[1]2. Child Protection'!AB$1,FALSE)=H166,"",VLOOKUP($A166,'[1]2. Child Protection'!$B$8:$BG$226,'[1]2. Child Protection'!AB$1,FALSE))</f>
        <v>Continuous DHS 2019</v>
      </c>
      <c r="AA166" s="74"/>
      <c r="AB166" s="74"/>
      <c r="AC166" s="74"/>
      <c r="AD166" s="74"/>
    </row>
    <row r="167" spans="1:30" x14ac:dyDescent="0.25">
      <c r="A167" s="61" t="s">
        <v>244</v>
      </c>
      <c r="B167" s="61" t="s">
        <v>494</v>
      </c>
      <c r="C167" s="96" t="s">
        <v>12</v>
      </c>
      <c r="D167" s="61" t="s">
        <v>12</v>
      </c>
      <c r="E167" s="69" t="s">
        <v>12</v>
      </c>
      <c r="F167" s="71" t="s">
        <v>12</v>
      </c>
      <c r="G167" s="72" t="s">
        <v>12</v>
      </c>
      <c r="H167" s="73" t="s">
        <v>12</v>
      </c>
      <c r="J167" s="61" t="e">
        <f>IF(VLOOKUP($A167,'[1]2. Child Protection'!$B$8:$BG$226,'[1]2. Child Protection'!T$1,FALSE)=C167,"",VLOOKUP($A167,'[1]2. Child Protection'!$B$8:$BG$226,'[1]2. Child Protection'!T$1,FALSE)-C167)</f>
        <v>#VALUE!</v>
      </c>
      <c r="K167" s="61" t="str">
        <f>IF(VLOOKUP($A167,'[1]2. Child Protection'!$B$8:$BG$226,'[1]2. Child Protection'!U$1,FALSE)=D167,"",VLOOKUP($A167,'[1]2. Child Protection'!$B$8:$BG$226,'[1]2. Child Protection'!U$1,FALSE))</f>
        <v/>
      </c>
      <c r="L167" s="74" t="e">
        <f>IF(VLOOKUP($A167,'[1]2. Child Protection'!$B$8:$BG$226,'[1]2. Child Protection'!V$1,FALSE)=#REF!,"",VLOOKUP($A167,'[1]2. Child Protection'!$B$8:$BG$226,'[1]2. Child Protection'!V$1,FALSE)-#REF!)</f>
        <v>#REF!</v>
      </c>
      <c r="M167" s="74" t="e">
        <f>IF(VLOOKUP($A167,'[1]2. Child Protection'!$B$8:$BG$226,'[1]2. Child Protection'!W$1,FALSE)=#REF!,"",VLOOKUP($A167,'[1]2. Child Protection'!$B$8:$BG$226,'[1]2. Child Protection'!W$1,FALSE))</f>
        <v>#REF!</v>
      </c>
      <c r="N167" s="74" t="e">
        <f>IF(VLOOKUP($A167,'[1]2. Child Protection'!$B$8:$BG$226,'[1]2. Child Protection'!X$1,FALSE)=E167,"",VLOOKUP($A167,'[1]2. Child Protection'!$B$8:$BG$226,'[1]2. Child Protection'!X$1,FALSE)-E167)</f>
        <v>#VALUE!</v>
      </c>
      <c r="O167" s="74" t="e">
        <f>IF(VLOOKUP($A167,'[1]2. Child Protection'!$B$8:$BG$226,'[1]2. Child Protection'!Y$1,FALSE)=#REF!,"",VLOOKUP($A167,'[1]2. Child Protection'!$B$8:$BG$226,'[1]2. Child Protection'!Y$1,FALSE))</f>
        <v>#REF!</v>
      </c>
      <c r="P167" s="74" t="e">
        <f>IF(VLOOKUP($A167,'[1]2. Child Protection'!$B$8:$BG$226,'[1]2. Child Protection'!Z$1,FALSE)=F167,"",VLOOKUP($A167,'[1]2. Child Protection'!$B$8:$BG$226,'[1]2. Child Protection'!Z$1,FALSE)-F167)</f>
        <v>#VALUE!</v>
      </c>
      <c r="Q167" s="74" t="str">
        <f>IF(VLOOKUP($A167,'[1]2. Child Protection'!$B$8:$BG$226,'[1]2. Child Protection'!AA$1,FALSE)=G167,"",VLOOKUP($A167,'[1]2. Child Protection'!$B$8:$BG$226,'[1]2. Child Protection'!AA$1,FALSE))</f>
        <v/>
      </c>
      <c r="R167" s="61" t="str">
        <f>IF(VLOOKUP($A167,'[1]2. Child Protection'!$B$8:$BG$226,'[1]2. Child Protection'!AB$1,FALSE)=H167,"",VLOOKUP($A167,'[1]2. Child Protection'!$B$8:$BG$226,'[1]2. Child Protection'!AB$1,FALSE))</f>
        <v>Local birth registration, Immigration and Checkpoints Authority, 2020</v>
      </c>
      <c r="AA167" s="74"/>
      <c r="AB167" s="74"/>
      <c r="AC167" s="74"/>
      <c r="AD167" s="74"/>
    </row>
    <row r="168" spans="1:30" x14ac:dyDescent="0.25">
      <c r="A168" s="61" t="s">
        <v>249</v>
      </c>
      <c r="B168" s="61" t="s">
        <v>497</v>
      </c>
      <c r="C168" s="96" t="s">
        <v>12</v>
      </c>
      <c r="D168" s="61" t="s">
        <v>12</v>
      </c>
      <c r="E168" s="69" t="s">
        <v>12</v>
      </c>
      <c r="F168" s="71" t="s">
        <v>12</v>
      </c>
      <c r="G168" s="75" t="s">
        <v>12</v>
      </c>
      <c r="H168" s="73" t="s">
        <v>12</v>
      </c>
      <c r="J168" s="61" t="e">
        <f>IF(VLOOKUP($A168,'[1]2. Child Protection'!$B$8:$BG$226,'[1]2. Child Protection'!T$1,FALSE)=C168,"",VLOOKUP($A168,'[1]2. Child Protection'!$B$8:$BG$226,'[1]2. Child Protection'!T$1,FALSE)-C168)</f>
        <v>#VALUE!</v>
      </c>
      <c r="K168" s="61" t="str">
        <f>IF(VLOOKUP($A168,'[1]2. Child Protection'!$B$8:$BG$226,'[1]2. Child Protection'!U$1,FALSE)=D168,"",VLOOKUP($A168,'[1]2. Child Protection'!$B$8:$BG$226,'[1]2. Child Protection'!U$1,FALSE))</f>
        <v/>
      </c>
      <c r="L168" s="74" t="e">
        <f>IF(VLOOKUP($A168,'[1]2. Child Protection'!$B$8:$BG$226,'[1]2. Child Protection'!V$1,FALSE)=#REF!,"",VLOOKUP($A168,'[1]2. Child Protection'!$B$8:$BG$226,'[1]2. Child Protection'!V$1,FALSE)-#REF!)</f>
        <v>#REF!</v>
      </c>
      <c r="M168" s="74" t="e">
        <f>IF(VLOOKUP($A168,'[1]2. Child Protection'!$B$8:$BG$226,'[1]2. Child Protection'!W$1,FALSE)=#REF!,"",VLOOKUP($A168,'[1]2. Child Protection'!$B$8:$BG$226,'[1]2. Child Protection'!W$1,FALSE))</f>
        <v>#REF!</v>
      </c>
      <c r="N168" s="74" t="e">
        <f>IF(VLOOKUP($A168,'[1]2. Child Protection'!$B$8:$BG$226,'[1]2. Child Protection'!X$1,FALSE)=E168,"",VLOOKUP($A168,'[1]2. Child Protection'!$B$8:$BG$226,'[1]2. Child Protection'!X$1,FALSE)-E168)</f>
        <v>#VALUE!</v>
      </c>
      <c r="O168" s="74" t="e">
        <f>IF(VLOOKUP($A168,'[1]2. Child Protection'!$B$8:$BG$226,'[1]2. Child Protection'!Y$1,FALSE)=#REF!,"",VLOOKUP($A168,'[1]2. Child Protection'!$B$8:$BG$226,'[1]2. Child Protection'!Y$1,FALSE))</f>
        <v>#REF!</v>
      </c>
      <c r="P168" s="74" t="e">
        <f>IF(VLOOKUP($A168,'[1]2. Child Protection'!$B$8:$BG$226,'[1]2. Child Protection'!Z$1,FALSE)=F168,"",VLOOKUP($A168,'[1]2. Child Protection'!$B$8:$BG$226,'[1]2. Child Protection'!Z$1,FALSE)-F168)</f>
        <v>#VALUE!</v>
      </c>
      <c r="Q168" s="74" t="str">
        <f>IF(VLOOKUP($A168,'[1]2. Child Protection'!$B$8:$BG$226,'[1]2. Child Protection'!AA$1,FALSE)=G168,"",VLOOKUP($A168,'[1]2. Child Protection'!$B$8:$BG$226,'[1]2. Child Protection'!AA$1,FALSE))</f>
        <v/>
      </c>
      <c r="R168" s="61" t="str">
        <f>IF(VLOOKUP($A168,'[1]2. Child Protection'!$B$8:$BG$226,'[1]2. Child Protection'!AB$1,FALSE)=H168,"",VLOOKUP($A168,'[1]2. Child Protection'!$B$8:$BG$226,'[1]2. Child Protection'!AB$1,FALSE))</f>
        <v>DHS 2015</v>
      </c>
      <c r="AA168" s="74"/>
      <c r="AB168" s="74"/>
      <c r="AC168" s="74"/>
      <c r="AD168" s="74"/>
    </row>
    <row r="169" spans="1:30" x14ac:dyDescent="0.25">
      <c r="A169" s="61" t="s">
        <v>242</v>
      </c>
      <c r="B169" s="61" t="s">
        <v>493</v>
      </c>
      <c r="C169" s="74">
        <v>58.569497131906068</v>
      </c>
      <c r="D169" s="61" t="s">
        <v>12</v>
      </c>
      <c r="E169" s="69">
        <v>2021</v>
      </c>
      <c r="F169" s="71" t="s">
        <v>545</v>
      </c>
      <c r="G169" s="72"/>
      <c r="H169" s="73" t="s">
        <v>654</v>
      </c>
      <c r="J169" s="61">
        <f>IF(VLOOKUP($A169,'[1]2. Child Protection'!$B$8:$BG$226,'[1]2. Child Protection'!T$1,FALSE)=C169,"",VLOOKUP($A169,'[1]2. Child Protection'!$B$8:$BG$226,'[1]2. Child Protection'!T$1,FALSE)-C169)</f>
        <v>34.230502868093929</v>
      </c>
      <c r="K169" s="61" t="str">
        <f>IF(VLOOKUP($A169,'[1]2. Child Protection'!$B$8:$BG$226,'[1]2. Child Protection'!U$1,FALSE)=D169,"",VLOOKUP($A169,'[1]2. Child Protection'!$B$8:$BG$226,'[1]2. Child Protection'!U$1,FALSE))</f>
        <v/>
      </c>
      <c r="L169" s="74" t="e">
        <f>IF(VLOOKUP($A169,'[1]2. Child Protection'!$B$8:$BG$226,'[1]2. Child Protection'!V$1,FALSE)=#REF!,"",VLOOKUP($A169,'[1]2. Child Protection'!$B$8:$BG$226,'[1]2. Child Protection'!V$1,FALSE)-#REF!)</f>
        <v>#REF!</v>
      </c>
      <c r="M169" s="74" t="e">
        <f>IF(VLOOKUP($A169,'[1]2. Child Protection'!$B$8:$BG$226,'[1]2. Child Protection'!W$1,FALSE)=#REF!,"",VLOOKUP($A169,'[1]2. Child Protection'!$B$8:$BG$226,'[1]2. Child Protection'!W$1,FALSE))</f>
        <v>#REF!</v>
      </c>
      <c r="N169" s="74">
        <f>IF(VLOOKUP($A169,'[1]2. Child Protection'!$B$8:$BG$226,'[1]2. Child Protection'!X$1,FALSE)=E169,"",VLOOKUP($A169,'[1]2. Child Protection'!$B$8:$BG$226,'[1]2. Child Protection'!X$1,FALSE)-E169)</f>
        <v>-1930.7</v>
      </c>
      <c r="O169" s="74" t="e">
        <f>IF(VLOOKUP($A169,'[1]2. Child Protection'!$B$8:$BG$226,'[1]2. Child Protection'!Y$1,FALSE)=#REF!,"",VLOOKUP($A169,'[1]2. Child Protection'!$B$8:$BG$226,'[1]2. Child Protection'!Y$1,FALSE))</f>
        <v>#REF!</v>
      </c>
      <c r="P169" s="74" t="e">
        <f>IF(VLOOKUP($A169,'[1]2. Child Protection'!$B$8:$BG$226,'[1]2. Child Protection'!Z$1,FALSE)=F169,"",VLOOKUP($A169,'[1]2. Child Protection'!$B$8:$BG$226,'[1]2. Child Protection'!Z$1,FALSE)-F169)</f>
        <v>#VALUE!</v>
      </c>
      <c r="Q169" s="74" t="str">
        <f>IF(VLOOKUP($A169,'[1]2. Child Protection'!$B$8:$BG$226,'[1]2. Child Protection'!AA$1,FALSE)=G169,"",VLOOKUP($A169,'[1]2. Child Protection'!$B$8:$BG$226,'[1]2. Child Protection'!AA$1,FALSE))</f>
        <v/>
      </c>
      <c r="R169" s="61" t="str">
        <f>IF(VLOOKUP($A169,'[1]2. Child Protection'!$B$8:$BG$226,'[1]2. Child Protection'!AB$1,FALSE)=H169,"",VLOOKUP($A169,'[1]2. Child Protection'!$B$8:$BG$226,'[1]2. Child Protection'!AB$1,FALSE))</f>
        <v>DHS 2019</v>
      </c>
      <c r="AA169" s="74"/>
      <c r="AB169" s="74"/>
      <c r="AC169" s="74"/>
      <c r="AD169" s="74"/>
    </row>
    <row r="170" spans="1:30" x14ac:dyDescent="0.25">
      <c r="A170" s="61" t="s">
        <v>104</v>
      </c>
      <c r="B170" s="61" t="s">
        <v>391</v>
      </c>
      <c r="C170" s="96">
        <v>27.745582179519225</v>
      </c>
      <c r="D170" s="61" t="s">
        <v>12</v>
      </c>
      <c r="E170" s="69">
        <v>2020</v>
      </c>
      <c r="F170" s="71" t="s">
        <v>545</v>
      </c>
      <c r="G170" s="72"/>
      <c r="H170" s="73" t="s">
        <v>589</v>
      </c>
      <c r="J170" s="61" t="e">
        <f>IF(VLOOKUP($A170,'[1]2. Child Protection'!$B$8:$BG$226,'[1]2. Child Protection'!T$1,FALSE)=C170,"",VLOOKUP($A170,'[1]2. Child Protection'!$B$8:$BG$226,'[1]2. Child Protection'!T$1,FALSE)-C170)</f>
        <v>#VALUE!</v>
      </c>
      <c r="K170" s="61" t="str">
        <f>IF(VLOOKUP($A170,'[1]2. Child Protection'!$B$8:$BG$226,'[1]2. Child Protection'!U$1,FALSE)=D170,"",VLOOKUP($A170,'[1]2. Child Protection'!$B$8:$BG$226,'[1]2. Child Protection'!U$1,FALSE))</f>
        <v/>
      </c>
      <c r="L170" s="74" t="e">
        <f>IF(VLOOKUP($A170,'[1]2. Child Protection'!$B$8:$BG$226,'[1]2. Child Protection'!V$1,FALSE)=#REF!,"",VLOOKUP($A170,'[1]2. Child Protection'!$B$8:$BG$226,'[1]2. Child Protection'!V$1,FALSE)-#REF!)</f>
        <v>#REF!</v>
      </c>
      <c r="M170" s="74" t="e">
        <f>IF(VLOOKUP($A170,'[1]2. Child Protection'!$B$8:$BG$226,'[1]2. Child Protection'!W$1,FALSE)=#REF!,"",VLOOKUP($A170,'[1]2. Child Protection'!$B$8:$BG$226,'[1]2. Child Protection'!W$1,FALSE))</f>
        <v>#REF!</v>
      </c>
      <c r="N170" s="74">
        <f>IF(VLOOKUP($A170,'[1]2. Child Protection'!$B$8:$BG$226,'[1]2. Child Protection'!X$1,FALSE)=E170,"",VLOOKUP($A170,'[1]2. Child Protection'!$B$8:$BG$226,'[1]2. Child Protection'!X$1,FALSE)-E170)</f>
        <v>-1929</v>
      </c>
      <c r="O170" s="74" t="e">
        <f>IF(VLOOKUP($A170,'[1]2. Child Protection'!$B$8:$BG$226,'[1]2. Child Protection'!Y$1,FALSE)=#REF!,"",VLOOKUP($A170,'[1]2. Child Protection'!$B$8:$BG$226,'[1]2. Child Protection'!Y$1,FALSE))</f>
        <v>#REF!</v>
      </c>
      <c r="P170" s="74" t="e">
        <f>IF(VLOOKUP($A170,'[1]2. Child Protection'!$B$8:$BG$226,'[1]2. Child Protection'!Z$1,FALSE)=F170,"",VLOOKUP($A170,'[1]2. Child Protection'!$B$8:$BG$226,'[1]2. Child Protection'!Z$1,FALSE)-F170)</f>
        <v>#VALUE!</v>
      </c>
      <c r="Q170" s="74" t="str">
        <f>IF(VLOOKUP($A170,'[1]2. Child Protection'!$B$8:$BG$226,'[1]2. Child Protection'!AA$1,FALSE)=G170,"",VLOOKUP($A170,'[1]2. Child Protection'!$B$8:$BG$226,'[1]2. Child Protection'!AA$1,FALSE))</f>
        <v>y</v>
      </c>
      <c r="R170" s="61" t="str">
        <f>IF(VLOOKUP($A170,'[1]2. Child Protection'!$B$8:$BG$226,'[1]2. Child Protection'!AB$1,FALSE)=H170,"",VLOOKUP($A170,'[1]2. Child Protection'!$B$8:$BG$226,'[1]2. Child Protection'!AB$1,FALSE))</f>
        <v>General Directorate for Statistics and Census 2018</v>
      </c>
      <c r="AA170" s="74"/>
      <c r="AB170" s="74"/>
      <c r="AC170" s="74"/>
      <c r="AD170" s="74"/>
    </row>
    <row r="171" spans="1:30" x14ac:dyDescent="0.25">
      <c r="A171" s="61" t="s">
        <v>234</v>
      </c>
      <c r="B171" s="61" t="s">
        <v>487</v>
      </c>
      <c r="C171" s="96" t="s">
        <v>12</v>
      </c>
      <c r="D171" s="61" t="s">
        <v>12</v>
      </c>
      <c r="E171" s="69" t="s">
        <v>12</v>
      </c>
      <c r="F171" s="69" t="s">
        <v>12</v>
      </c>
      <c r="G171" s="70" t="s">
        <v>12</v>
      </c>
      <c r="H171" s="73" t="s">
        <v>12</v>
      </c>
      <c r="J171" s="61" t="e">
        <f>IF(VLOOKUP($A171,'[1]2. Child Protection'!$B$8:$BG$226,'[1]2. Child Protection'!T$1,FALSE)=C171,"",VLOOKUP($A171,'[1]2. Child Protection'!$B$8:$BG$226,'[1]2. Child Protection'!T$1,FALSE)-C171)</f>
        <v>#VALUE!</v>
      </c>
      <c r="K171" s="61" t="str">
        <f>IF(VLOOKUP($A171,'[1]2. Child Protection'!$B$8:$BG$226,'[1]2. Child Protection'!U$1,FALSE)=D171,"",VLOOKUP($A171,'[1]2. Child Protection'!$B$8:$BG$226,'[1]2. Child Protection'!U$1,FALSE))</f>
        <v/>
      </c>
      <c r="L171" s="74" t="e">
        <f>IF(VLOOKUP($A171,'[1]2. Child Protection'!$B$8:$BG$226,'[1]2. Child Protection'!V$1,FALSE)=#REF!,"",VLOOKUP($A171,'[1]2. Child Protection'!$B$8:$BG$226,'[1]2. Child Protection'!V$1,FALSE)-#REF!)</f>
        <v>#REF!</v>
      </c>
      <c r="M171" s="74" t="e">
        <f>IF(VLOOKUP($A171,'[1]2. Child Protection'!$B$8:$BG$226,'[1]2. Child Protection'!W$1,FALSE)=#REF!,"",VLOOKUP($A171,'[1]2. Child Protection'!$B$8:$BG$226,'[1]2. Child Protection'!W$1,FALSE))</f>
        <v>#REF!</v>
      </c>
      <c r="N171" s="74" t="e">
        <f>IF(VLOOKUP($A171,'[1]2. Child Protection'!$B$8:$BG$226,'[1]2. Child Protection'!X$1,FALSE)=E171,"",VLOOKUP($A171,'[1]2. Child Protection'!$B$8:$BG$226,'[1]2. Child Protection'!X$1,FALSE)-E171)</f>
        <v>#VALUE!</v>
      </c>
      <c r="O171" s="74" t="e">
        <f>IF(VLOOKUP($A171,'[1]2. Child Protection'!$B$8:$BG$226,'[1]2. Child Protection'!Y$1,FALSE)=#REF!,"",VLOOKUP($A171,'[1]2. Child Protection'!$B$8:$BG$226,'[1]2. Child Protection'!Y$1,FALSE))</f>
        <v>#REF!</v>
      </c>
      <c r="P171" s="74" t="e">
        <f>IF(VLOOKUP($A171,'[1]2. Child Protection'!$B$8:$BG$226,'[1]2. Child Protection'!Z$1,FALSE)=F171,"",VLOOKUP($A171,'[1]2. Child Protection'!$B$8:$BG$226,'[1]2. Child Protection'!Z$1,FALSE)-F171)</f>
        <v>#VALUE!</v>
      </c>
      <c r="Q171" s="74" t="str">
        <f>IF(VLOOKUP($A171,'[1]2. Child Protection'!$B$8:$BG$226,'[1]2. Child Protection'!AA$1,FALSE)=G171,"",VLOOKUP($A171,'[1]2. Child Protection'!$B$8:$BG$226,'[1]2. Child Protection'!AA$1,FALSE))</f>
        <v>v</v>
      </c>
      <c r="R171" s="61" t="str">
        <f>IF(VLOOKUP($A171,'[1]2. Child Protection'!$B$8:$BG$226,'[1]2. Child Protection'!AB$1,FALSE)=H171,"",VLOOKUP($A171,'[1]2. Child Protection'!$B$8:$BG$226,'[1]2. Child Protection'!AB$1,FALSE))</f>
        <v>UNSD Population and Vital Statistics Report, January 2021, latest update on 4 Jan 2022</v>
      </c>
      <c r="AA171" s="74"/>
      <c r="AB171" s="74"/>
      <c r="AC171" s="74"/>
      <c r="AD171" s="74"/>
    </row>
    <row r="172" spans="1:30" x14ac:dyDescent="0.25">
      <c r="A172" s="61" t="s">
        <v>250</v>
      </c>
      <c r="B172" s="61" t="s">
        <v>498</v>
      </c>
      <c r="C172" s="96" t="s">
        <v>12</v>
      </c>
      <c r="D172" s="61" t="s">
        <v>12</v>
      </c>
      <c r="E172" s="69" t="s">
        <v>12</v>
      </c>
      <c r="F172" s="71" t="s">
        <v>12</v>
      </c>
      <c r="G172" s="72" t="s">
        <v>12</v>
      </c>
      <c r="H172" s="73" t="s">
        <v>12</v>
      </c>
      <c r="J172" s="61" t="e">
        <f>IF(VLOOKUP($A172,'[1]2. Child Protection'!$B$8:$BG$226,'[1]2. Child Protection'!T$1,FALSE)=C172,"",VLOOKUP($A172,'[1]2. Child Protection'!$B$8:$BG$226,'[1]2. Child Protection'!T$1,FALSE)-C172)</f>
        <v>#VALUE!</v>
      </c>
      <c r="K172" s="61" t="str">
        <f>IF(VLOOKUP($A172,'[1]2. Child Protection'!$B$8:$BG$226,'[1]2. Child Protection'!U$1,FALSE)=D172,"",VLOOKUP($A172,'[1]2. Child Protection'!$B$8:$BG$226,'[1]2. Child Protection'!U$1,FALSE))</f>
        <v/>
      </c>
      <c r="L172" s="74" t="e">
        <f>IF(VLOOKUP($A172,'[1]2. Child Protection'!$B$8:$BG$226,'[1]2. Child Protection'!V$1,FALSE)=#REF!,"",VLOOKUP($A172,'[1]2. Child Protection'!$B$8:$BG$226,'[1]2. Child Protection'!V$1,FALSE)-#REF!)</f>
        <v>#REF!</v>
      </c>
      <c r="M172" s="74" t="e">
        <f>IF(VLOOKUP($A172,'[1]2. Child Protection'!$B$8:$BG$226,'[1]2. Child Protection'!W$1,FALSE)=#REF!,"",VLOOKUP($A172,'[1]2. Child Protection'!$B$8:$BG$226,'[1]2. Child Protection'!W$1,FALSE))</f>
        <v>#REF!</v>
      </c>
      <c r="N172" s="74" t="e">
        <f>IF(VLOOKUP($A172,'[1]2. Child Protection'!$B$8:$BG$226,'[1]2. Child Protection'!X$1,FALSE)=E172,"",VLOOKUP($A172,'[1]2. Child Protection'!$B$8:$BG$226,'[1]2. Child Protection'!X$1,FALSE)-E172)</f>
        <v>#VALUE!</v>
      </c>
      <c r="O172" s="74" t="e">
        <f>IF(VLOOKUP($A172,'[1]2. Child Protection'!$B$8:$BG$226,'[1]2. Child Protection'!Y$1,FALSE)=#REF!,"",VLOOKUP($A172,'[1]2. Child Protection'!$B$8:$BG$226,'[1]2. Child Protection'!Y$1,FALSE))</f>
        <v>#REF!</v>
      </c>
      <c r="P172" s="74" t="e">
        <f>IF(VLOOKUP($A172,'[1]2. Child Protection'!$B$8:$BG$226,'[1]2. Child Protection'!Z$1,FALSE)=F172,"",VLOOKUP($A172,'[1]2. Child Protection'!$B$8:$BG$226,'[1]2. Child Protection'!Z$1,FALSE)-F172)</f>
        <v>#VALUE!</v>
      </c>
      <c r="Q172" s="74" t="str">
        <f>IF(VLOOKUP($A172,'[1]2. Child Protection'!$B$8:$BG$226,'[1]2. Child Protection'!AA$1,FALSE)=G172,"",VLOOKUP($A172,'[1]2. Child Protection'!$B$8:$BG$226,'[1]2. Child Protection'!AA$1,FALSE))</f>
        <v>y</v>
      </c>
      <c r="R172" s="61" t="str">
        <f>IF(VLOOKUP($A172,'[1]2. Child Protection'!$B$8:$BG$226,'[1]2. Child Protection'!AB$1,FALSE)=H172,"",VLOOKUP($A172,'[1]2. Child Protection'!$B$8:$BG$226,'[1]2. Child Protection'!AB$1,FALSE))</f>
        <v>SDHS 2020</v>
      </c>
      <c r="AA172" s="74"/>
      <c r="AB172" s="74"/>
      <c r="AC172" s="74"/>
      <c r="AD172" s="74"/>
    </row>
    <row r="173" spans="1:30" x14ac:dyDescent="0.25">
      <c r="A173" s="61" t="s">
        <v>241</v>
      </c>
      <c r="B173" s="61" t="s">
        <v>491</v>
      </c>
      <c r="C173" s="74">
        <v>39.307055434473376</v>
      </c>
      <c r="D173" s="61" t="s">
        <v>12</v>
      </c>
      <c r="E173" s="69">
        <v>2020</v>
      </c>
      <c r="F173" s="71" t="s">
        <v>545</v>
      </c>
      <c r="G173" s="72"/>
      <c r="H173" s="73" t="s">
        <v>653</v>
      </c>
      <c r="J173" s="61">
        <f>IF(VLOOKUP($A173,'[1]2. Child Protection'!$B$8:$BG$226,'[1]2. Child Protection'!T$1,FALSE)=C173,"",VLOOKUP($A173,'[1]2. Child Protection'!$B$8:$BG$226,'[1]2. Child Protection'!T$1,FALSE)-C173)</f>
        <v>60.492944565526621</v>
      </c>
      <c r="K173" s="61" t="str">
        <f>IF(VLOOKUP($A173,'[1]2. Child Protection'!$B$8:$BG$226,'[1]2. Child Protection'!U$1,FALSE)=D173,"",VLOOKUP($A173,'[1]2. Child Protection'!$B$8:$BG$226,'[1]2. Child Protection'!U$1,FALSE))</f>
        <v/>
      </c>
      <c r="L173" s="74" t="e">
        <f>IF(VLOOKUP($A173,'[1]2. Child Protection'!$B$8:$BG$226,'[1]2. Child Protection'!V$1,FALSE)=#REF!,"",VLOOKUP($A173,'[1]2. Child Protection'!$B$8:$BG$226,'[1]2. Child Protection'!V$1,FALSE)-#REF!)</f>
        <v>#REF!</v>
      </c>
      <c r="M173" s="74" t="e">
        <f>IF(VLOOKUP($A173,'[1]2. Child Protection'!$B$8:$BG$226,'[1]2. Child Protection'!W$1,FALSE)=#REF!,"",VLOOKUP($A173,'[1]2. Child Protection'!$B$8:$BG$226,'[1]2. Child Protection'!W$1,FALSE))</f>
        <v>#REF!</v>
      </c>
      <c r="N173" s="74">
        <f>IF(VLOOKUP($A173,'[1]2. Child Protection'!$B$8:$BG$226,'[1]2. Child Protection'!X$1,FALSE)=E173,"",VLOOKUP($A173,'[1]2. Child Protection'!$B$8:$BG$226,'[1]2. Child Protection'!X$1,FALSE)-E173)</f>
        <v>-1920.2</v>
      </c>
      <c r="O173" s="74" t="e">
        <f>IF(VLOOKUP($A173,'[1]2. Child Protection'!$B$8:$BG$226,'[1]2. Child Protection'!Y$1,FALSE)=#REF!,"",VLOOKUP($A173,'[1]2. Child Protection'!$B$8:$BG$226,'[1]2. Child Protection'!Y$1,FALSE))</f>
        <v>#REF!</v>
      </c>
      <c r="P173" s="74" t="e">
        <f>IF(VLOOKUP($A173,'[1]2. Child Protection'!$B$8:$BG$226,'[1]2. Child Protection'!Z$1,FALSE)=F173,"",VLOOKUP($A173,'[1]2. Child Protection'!$B$8:$BG$226,'[1]2. Child Protection'!Z$1,FALSE)-F173)</f>
        <v>#VALUE!</v>
      </c>
      <c r="Q173" s="74" t="str">
        <f>IF(VLOOKUP($A173,'[1]2. Child Protection'!$B$8:$BG$226,'[1]2. Child Protection'!AA$1,FALSE)=G173,"",VLOOKUP($A173,'[1]2. Child Protection'!$B$8:$BG$226,'[1]2. Child Protection'!AA$1,FALSE))</f>
        <v/>
      </c>
      <c r="R173" s="61" t="str">
        <f>IF(VLOOKUP($A173,'[1]2. Child Protection'!$B$8:$BG$226,'[1]2. Child Protection'!AB$1,FALSE)=H173,"",VLOOKUP($A173,'[1]2. Child Protection'!$B$8:$BG$226,'[1]2. Child Protection'!AB$1,FALSE))</f>
        <v>MICS 2019</v>
      </c>
      <c r="AA173" s="74"/>
      <c r="AB173" s="74"/>
      <c r="AC173" s="74"/>
      <c r="AD173" s="74"/>
    </row>
    <row r="174" spans="1:30" x14ac:dyDescent="0.25">
      <c r="A174" s="61" t="s">
        <v>255</v>
      </c>
      <c r="B174" s="61" t="s">
        <v>500</v>
      </c>
      <c r="C174" s="74" t="s">
        <v>12</v>
      </c>
      <c r="D174" s="61" t="s">
        <v>12</v>
      </c>
      <c r="E174" s="69" t="s">
        <v>12</v>
      </c>
      <c r="F174" s="71" t="s">
        <v>12</v>
      </c>
      <c r="G174" s="72" t="s">
        <v>12</v>
      </c>
      <c r="H174" s="73" t="s">
        <v>12</v>
      </c>
      <c r="J174" s="61" t="e">
        <f>IF(VLOOKUP($A174,'[1]2. Child Protection'!$B$8:$BG$226,'[1]2. Child Protection'!T$1,FALSE)=C174,"",VLOOKUP($A174,'[1]2. Child Protection'!$B$8:$BG$226,'[1]2. Child Protection'!T$1,FALSE)-C174)</f>
        <v>#VALUE!</v>
      </c>
      <c r="K174" s="61" t="str">
        <f>IF(VLOOKUP($A174,'[1]2. Child Protection'!$B$8:$BG$226,'[1]2. Child Protection'!U$1,FALSE)=D174,"",VLOOKUP($A174,'[1]2. Child Protection'!$B$8:$BG$226,'[1]2. Child Protection'!U$1,FALSE))</f>
        <v>x</v>
      </c>
      <c r="L174" s="74" t="e">
        <f>IF(VLOOKUP($A174,'[1]2. Child Protection'!$B$8:$BG$226,'[1]2. Child Protection'!V$1,FALSE)=#REF!,"",VLOOKUP($A174,'[1]2. Child Protection'!$B$8:$BG$226,'[1]2. Child Protection'!V$1,FALSE)-#REF!)</f>
        <v>#REF!</v>
      </c>
      <c r="M174" s="74" t="e">
        <f>IF(VLOOKUP($A174,'[1]2. Child Protection'!$B$8:$BG$226,'[1]2. Child Protection'!W$1,FALSE)=#REF!,"",VLOOKUP($A174,'[1]2. Child Protection'!$B$8:$BG$226,'[1]2. Child Protection'!W$1,FALSE))</f>
        <v>#REF!</v>
      </c>
      <c r="N174" s="74" t="e">
        <f>IF(VLOOKUP($A174,'[1]2. Child Protection'!$B$8:$BG$226,'[1]2. Child Protection'!X$1,FALSE)=E174,"",VLOOKUP($A174,'[1]2. Child Protection'!$B$8:$BG$226,'[1]2. Child Protection'!X$1,FALSE)-E174)</f>
        <v>#VALUE!</v>
      </c>
      <c r="O174" s="74" t="e">
        <f>IF(VLOOKUP($A174,'[1]2. Child Protection'!$B$8:$BG$226,'[1]2. Child Protection'!Y$1,FALSE)=#REF!,"",VLOOKUP($A174,'[1]2. Child Protection'!$B$8:$BG$226,'[1]2. Child Protection'!Y$1,FALSE))</f>
        <v>#REF!</v>
      </c>
      <c r="P174" s="74" t="e">
        <f>IF(VLOOKUP($A174,'[1]2. Child Protection'!$B$8:$BG$226,'[1]2. Child Protection'!Z$1,FALSE)=F174,"",VLOOKUP($A174,'[1]2. Child Protection'!$B$8:$BG$226,'[1]2. Child Protection'!Z$1,FALSE)-F174)</f>
        <v>#VALUE!</v>
      </c>
      <c r="Q174" s="74" t="str">
        <f>IF(VLOOKUP($A174,'[1]2. Child Protection'!$B$8:$BG$226,'[1]2. Child Protection'!AA$1,FALSE)=G174,"",VLOOKUP($A174,'[1]2. Child Protection'!$B$8:$BG$226,'[1]2. Child Protection'!AA$1,FALSE))</f>
        <v>x</v>
      </c>
      <c r="R174" s="61" t="str">
        <f>IF(VLOOKUP($A174,'[1]2. Child Protection'!$B$8:$BG$226,'[1]2. Child Protection'!AB$1,FALSE)=H174,"",VLOOKUP($A174,'[1]2. Child Protection'!$B$8:$BG$226,'[1]2. Child Protection'!AB$1,FALSE))</f>
        <v>SHHS-2 2010</v>
      </c>
      <c r="AA174" s="74"/>
      <c r="AB174" s="74"/>
      <c r="AC174" s="74"/>
      <c r="AD174" s="74"/>
    </row>
    <row r="175" spans="1:30" x14ac:dyDescent="0.25">
      <c r="A175" s="61" t="s">
        <v>235</v>
      </c>
      <c r="B175" s="61" t="s">
        <v>488</v>
      </c>
      <c r="C175" s="74" t="s">
        <v>12</v>
      </c>
      <c r="D175" s="61" t="s">
        <v>12</v>
      </c>
      <c r="E175" s="69" t="s">
        <v>12</v>
      </c>
      <c r="F175" s="71" t="s">
        <v>12</v>
      </c>
      <c r="G175" s="72" t="s">
        <v>12</v>
      </c>
      <c r="H175" s="73" t="s">
        <v>12</v>
      </c>
      <c r="J175" s="61" t="e">
        <f>IF(VLOOKUP($A175,'[1]2. Child Protection'!$B$8:$BG$226,'[1]2. Child Protection'!T$1,FALSE)=C175,"",VLOOKUP($A175,'[1]2. Child Protection'!$B$8:$BG$226,'[1]2. Child Protection'!T$1,FALSE)-C175)</f>
        <v>#VALUE!</v>
      </c>
      <c r="K175" s="61" t="str">
        <f>IF(VLOOKUP($A175,'[1]2. Child Protection'!$B$8:$BG$226,'[1]2. Child Protection'!U$1,FALSE)=D175,"",VLOOKUP($A175,'[1]2. Child Protection'!$B$8:$BG$226,'[1]2. Child Protection'!U$1,FALSE))</f>
        <v/>
      </c>
      <c r="L175" s="74" t="e">
        <f>IF(VLOOKUP($A175,'[1]2. Child Protection'!$B$8:$BG$226,'[1]2. Child Protection'!V$1,FALSE)=#REF!,"",VLOOKUP($A175,'[1]2. Child Protection'!$B$8:$BG$226,'[1]2. Child Protection'!V$1,FALSE)-#REF!)</f>
        <v>#REF!</v>
      </c>
      <c r="M175" s="74" t="e">
        <f>IF(VLOOKUP($A175,'[1]2. Child Protection'!$B$8:$BG$226,'[1]2. Child Protection'!W$1,FALSE)=#REF!,"",VLOOKUP($A175,'[1]2. Child Protection'!$B$8:$BG$226,'[1]2. Child Protection'!W$1,FALSE))</f>
        <v>#REF!</v>
      </c>
      <c r="N175" s="74" t="e">
        <f>IF(VLOOKUP($A175,'[1]2. Child Protection'!$B$8:$BG$226,'[1]2. Child Protection'!X$1,FALSE)=E175,"",VLOOKUP($A175,'[1]2. Child Protection'!$B$8:$BG$226,'[1]2. Child Protection'!X$1,FALSE)-E175)</f>
        <v>#VALUE!</v>
      </c>
      <c r="O175" s="74" t="e">
        <f>IF(VLOOKUP($A175,'[1]2. Child Protection'!$B$8:$BG$226,'[1]2. Child Protection'!Y$1,FALSE)=#REF!,"",VLOOKUP($A175,'[1]2. Child Protection'!$B$8:$BG$226,'[1]2. Child Protection'!Y$1,FALSE))</f>
        <v>#REF!</v>
      </c>
      <c r="P175" s="74" t="e">
        <f>IF(VLOOKUP($A175,'[1]2. Child Protection'!$B$8:$BG$226,'[1]2. Child Protection'!Z$1,FALSE)=F175,"",VLOOKUP($A175,'[1]2. Child Protection'!$B$8:$BG$226,'[1]2. Child Protection'!Z$1,FALSE)-F175)</f>
        <v>#VALUE!</v>
      </c>
      <c r="Q175" s="74" t="str">
        <f>IF(VLOOKUP($A175,'[1]2. Child Protection'!$B$8:$BG$226,'[1]2. Child Protection'!AA$1,FALSE)=G175,"",VLOOKUP($A175,'[1]2. Child Protection'!$B$8:$BG$226,'[1]2. Child Protection'!AA$1,FALSE))</f>
        <v/>
      </c>
      <c r="R175" s="61" t="str">
        <f>IF(VLOOKUP($A175,'[1]2. Child Protection'!$B$8:$BG$226,'[1]2. Child Protection'!AB$1,FALSE)=H175,"",VLOOKUP($A175,'[1]2. Child Protection'!$B$8:$BG$226,'[1]2. Child Protection'!AB$1,FALSE))</f>
        <v>MICS 2019</v>
      </c>
      <c r="AA175" s="74"/>
      <c r="AB175" s="74"/>
      <c r="AC175" s="74"/>
      <c r="AD175" s="74"/>
    </row>
    <row r="176" spans="1:30" x14ac:dyDescent="0.25">
      <c r="A176" s="61" t="s">
        <v>264</v>
      </c>
      <c r="B176" s="61" t="s">
        <v>505</v>
      </c>
      <c r="C176" s="74">
        <v>860.78891303879982</v>
      </c>
      <c r="D176" s="61" t="s">
        <v>12</v>
      </c>
      <c r="E176" s="69">
        <v>2013</v>
      </c>
      <c r="F176" s="71" t="s">
        <v>545</v>
      </c>
      <c r="G176" s="72"/>
      <c r="H176" s="73" t="s">
        <v>658</v>
      </c>
      <c r="J176" s="61">
        <f>IF(VLOOKUP($A176,'[1]2. Child Protection'!$B$8:$BG$226,'[1]2. Child Protection'!T$1,FALSE)=C176,"",VLOOKUP($A176,'[1]2. Child Protection'!$B$8:$BG$226,'[1]2. Child Protection'!T$1,FALSE)-C176)</f>
        <v>-763.08891303879977</v>
      </c>
      <c r="K176" s="61" t="str">
        <f>IF(VLOOKUP($A176,'[1]2. Child Protection'!$B$8:$BG$226,'[1]2. Child Protection'!U$1,FALSE)=D176,"",VLOOKUP($A176,'[1]2. Child Protection'!$B$8:$BG$226,'[1]2. Child Protection'!U$1,FALSE))</f>
        <v>y</v>
      </c>
      <c r="L176" s="74" t="e">
        <f>IF(VLOOKUP($A176,'[1]2. Child Protection'!$B$8:$BG$226,'[1]2. Child Protection'!V$1,FALSE)=#REF!,"",VLOOKUP($A176,'[1]2. Child Protection'!$B$8:$BG$226,'[1]2. Child Protection'!V$1,FALSE)-#REF!)</f>
        <v>#REF!</v>
      </c>
      <c r="M176" s="74" t="e">
        <f>IF(VLOOKUP($A176,'[1]2. Child Protection'!$B$8:$BG$226,'[1]2. Child Protection'!W$1,FALSE)=#REF!,"",VLOOKUP($A176,'[1]2. Child Protection'!$B$8:$BG$226,'[1]2. Child Protection'!W$1,FALSE))</f>
        <v>#REF!</v>
      </c>
      <c r="N176" s="74">
        <f>IF(VLOOKUP($A176,'[1]2. Child Protection'!$B$8:$BG$226,'[1]2. Child Protection'!X$1,FALSE)=E176,"",VLOOKUP($A176,'[1]2. Child Protection'!$B$8:$BG$226,'[1]2. Child Protection'!X$1,FALSE)-E176)</f>
        <v>-1914.9</v>
      </c>
      <c r="O176" s="74" t="e">
        <f>IF(VLOOKUP($A176,'[1]2. Child Protection'!$B$8:$BG$226,'[1]2. Child Protection'!Y$1,FALSE)=#REF!,"",VLOOKUP($A176,'[1]2. Child Protection'!$B$8:$BG$226,'[1]2. Child Protection'!Y$1,FALSE))</f>
        <v>#REF!</v>
      </c>
      <c r="P176" s="74" t="e">
        <f>IF(VLOOKUP($A176,'[1]2. Child Protection'!$B$8:$BG$226,'[1]2. Child Protection'!Z$1,FALSE)=F176,"",VLOOKUP($A176,'[1]2. Child Protection'!$B$8:$BG$226,'[1]2. Child Protection'!Z$1,FALSE)-F176)</f>
        <v>#VALUE!</v>
      </c>
      <c r="Q176" s="74" t="str">
        <f>IF(VLOOKUP($A176,'[1]2. Child Protection'!$B$8:$BG$226,'[1]2. Child Protection'!AA$1,FALSE)=G176,"",VLOOKUP($A176,'[1]2. Child Protection'!$B$8:$BG$226,'[1]2. Child Protection'!AA$1,FALSE))</f>
        <v>y</v>
      </c>
      <c r="R176" s="61" t="str">
        <f>IF(VLOOKUP($A176,'[1]2. Child Protection'!$B$8:$BG$226,'[1]2. Child Protection'!AB$1,FALSE)=H176,"",VLOOKUP($A176,'[1]2. Child Protection'!$B$8:$BG$226,'[1]2. Child Protection'!AB$1,FALSE))</f>
        <v>MICS 2018</v>
      </c>
      <c r="AA176" s="74"/>
      <c r="AB176" s="74"/>
      <c r="AC176" s="74"/>
      <c r="AD176" s="74"/>
    </row>
    <row r="177" spans="1:30" x14ac:dyDescent="0.25">
      <c r="A177" s="61" t="s">
        <v>246</v>
      </c>
      <c r="B177" s="61" t="s">
        <v>495</v>
      </c>
      <c r="C177" s="96"/>
      <c r="E177" s="69"/>
      <c r="F177" s="71"/>
      <c r="G177" s="72"/>
      <c r="H177" s="73"/>
      <c r="J177" s="61" t="e">
        <f>IF(VLOOKUP($A177,'[1]2. Child Protection'!$B$8:$BG$226,'[1]2. Child Protection'!T$1,FALSE)=C177,"",VLOOKUP($A177,'[1]2. Child Protection'!$B$8:$BG$226,'[1]2. Child Protection'!T$1,FALSE)-C177)</f>
        <v>#VALUE!</v>
      </c>
      <c r="K177" s="61" t="str">
        <f>IF(VLOOKUP($A177,'[1]2. Child Protection'!$B$8:$BG$226,'[1]2. Child Protection'!U$1,FALSE)=D177,"",VLOOKUP($A177,'[1]2. Child Protection'!$B$8:$BG$226,'[1]2. Child Protection'!U$1,FALSE))</f>
        <v/>
      </c>
      <c r="L177" s="74" t="e">
        <f>IF(VLOOKUP($A177,'[1]2. Child Protection'!$B$8:$BG$226,'[1]2. Child Protection'!V$1,FALSE)=#REF!,"",VLOOKUP($A177,'[1]2. Child Protection'!$B$8:$BG$226,'[1]2. Child Protection'!V$1,FALSE)-#REF!)</f>
        <v>#REF!</v>
      </c>
      <c r="M177" s="74" t="e">
        <f>IF(VLOOKUP($A177,'[1]2. Child Protection'!$B$8:$BG$226,'[1]2. Child Protection'!W$1,FALSE)=#REF!,"",VLOOKUP($A177,'[1]2. Child Protection'!$B$8:$BG$226,'[1]2. Child Protection'!W$1,FALSE))</f>
        <v>#REF!</v>
      </c>
      <c r="N177" s="74">
        <f>IF(VLOOKUP($A177,'[1]2. Child Protection'!$B$8:$BG$226,'[1]2. Child Protection'!X$1,FALSE)=E177,"",VLOOKUP($A177,'[1]2. Child Protection'!$B$8:$BG$226,'[1]2. Child Protection'!X$1,FALSE)-E177)</f>
        <v>100</v>
      </c>
      <c r="O177" s="74" t="e">
        <f>IF(VLOOKUP($A177,'[1]2. Child Protection'!$B$8:$BG$226,'[1]2. Child Protection'!Y$1,FALSE)=#REF!,"",VLOOKUP($A177,'[1]2. Child Protection'!$B$8:$BG$226,'[1]2. Child Protection'!Y$1,FALSE))</f>
        <v>#REF!</v>
      </c>
      <c r="P177" s="74">
        <f>IF(VLOOKUP($A177,'[1]2. Child Protection'!$B$8:$BG$226,'[1]2. Child Protection'!Z$1,FALSE)=F177,"",VLOOKUP($A177,'[1]2. Child Protection'!$B$8:$BG$226,'[1]2. Child Protection'!Z$1,FALSE)-F177)</f>
        <v>100</v>
      </c>
      <c r="Q177" s="74" t="str">
        <f>IF(VLOOKUP($A177,'[1]2. Child Protection'!$B$8:$BG$226,'[1]2. Child Protection'!AA$1,FALSE)=G177,"",VLOOKUP($A177,'[1]2. Child Protection'!$B$8:$BG$226,'[1]2. Child Protection'!AA$1,FALSE))</f>
        <v/>
      </c>
      <c r="R177" s="61" t="str">
        <f>IF(VLOOKUP($A177,'[1]2. Child Protection'!$B$8:$BG$226,'[1]2. Child Protection'!AB$1,FALSE)=H177,"",VLOOKUP($A177,'[1]2. Child Protection'!$B$8:$BG$226,'[1]2. Child Protection'!AB$1,FALSE))</f>
        <v>Vital statistics, Statistical Office of Slovak Republic 2020</v>
      </c>
      <c r="AA177" s="74"/>
      <c r="AB177" s="74"/>
      <c r="AC177" s="74"/>
      <c r="AD177" s="74"/>
    </row>
    <row r="178" spans="1:30" x14ac:dyDescent="0.25">
      <c r="A178" s="61" t="s">
        <v>248</v>
      </c>
      <c r="B178" s="61" t="s">
        <v>496</v>
      </c>
      <c r="C178" s="96"/>
      <c r="E178" s="69"/>
      <c r="F178" s="69"/>
      <c r="G178" s="70"/>
      <c r="H178" s="73"/>
      <c r="J178" s="61" t="e">
        <f>IF(VLOOKUP($A178,'[1]2. Child Protection'!$B$8:$BG$226,'[1]2. Child Protection'!T$1,FALSE)=C178,"",VLOOKUP($A178,'[1]2. Child Protection'!$B$8:$BG$226,'[1]2. Child Protection'!T$1,FALSE)-C178)</f>
        <v>#VALUE!</v>
      </c>
      <c r="K178" s="61" t="str">
        <f>IF(VLOOKUP($A178,'[1]2. Child Protection'!$B$8:$BG$226,'[1]2. Child Protection'!U$1,FALSE)=D178,"",VLOOKUP($A178,'[1]2. Child Protection'!$B$8:$BG$226,'[1]2. Child Protection'!U$1,FALSE))</f>
        <v/>
      </c>
      <c r="L178" s="74" t="e">
        <f>IF(VLOOKUP($A178,'[1]2. Child Protection'!$B$8:$BG$226,'[1]2. Child Protection'!V$1,FALSE)=#REF!,"",VLOOKUP($A178,'[1]2. Child Protection'!$B$8:$BG$226,'[1]2. Child Protection'!V$1,FALSE)-#REF!)</f>
        <v>#REF!</v>
      </c>
      <c r="M178" s="74" t="e">
        <f>IF(VLOOKUP($A178,'[1]2. Child Protection'!$B$8:$BG$226,'[1]2. Child Protection'!W$1,FALSE)=#REF!,"",VLOOKUP($A178,'[1]2. Child Protection'!$B$8:$BG$226,'[1]2. Child Protection'!W$1,FALSE))</f>
        <v>#REF!</v>
      </c>
      <c r="N178" s="74">
        <f>IF(VLOOKUP($A178,'[1]2. Child Protection'!$B$8:$BG$226,'[1]2. Child Protection'!X$1,FALSE)=E178,"",VLOOKUP($A178,'[1]2. Child Protection'!$B$8:$BG$226,'[1]2. Child Protection'!X$1,FALSE)-E178)</f>
        <v>100</v>
      </c>
      <c r="O178" s="74" t="e">
        <f>IF(VLOOKUP($A178,'[1]2. Child Protection'!$B$8:$BG$226,'[1]2. Child Protection'!Y$1,FALSE)=#REF!,"",VLOOKUP($A178,'[1]2. Child Protection'!$B$8:$BG$226,'[1]2. Child Protection'!Y$1,FALSE))</f>
        <v>#REF!</v>
      </c>
      <c r="P178" s="74">
        <f>IF(VLOOKUP($A178,'[1]2. Child Protection'!$B$8:$BG$226,'[1]2. Child Protection'!Z$1,FALSE)=F178,"",VLOOKUP($A178,'[1]2. Child Protection'!$B$8:$BG$226,'[1]2. Child Protection'!Z$1,FALSE)-F178)</f>
        <v>100</v>
      </c>
      <c r="Q178" s="74" t="str">
        <f>IF(VLOOKUP($A178,'[1]2. Child Protection'!$B$8:$BG$226,'[1]2. Child Protection'!AA$1,FALSE)=G178,"",VLOOKUP($A178,'[1]2. Child Protection'!$B$8:$BG$226,'[1]2. Child Protection'!AA$1,FALSE))</f>
        <v>v</v>
      </c>
      <c r="R178" s="61" t="str">
        <f>IF(VLOOKUP($A178,'[1]2. Child Protection'!$B$8:$BG$226,'[1]2. Child Protection'!AB$1,FALSE)=H178,"",VLOOKUP($A178,'[1]2. Child Protection'!$B$8:$BG$226,'[1]2. Child Protection'!AB$1,FALSE))</f>
        <v>UNSD Population and Vital Statistics Report, January 2021, latest update on 4 Jan 2022</v>
      </c>
      <c r="AA178" s="74"/>
      <c r="AB178" s="74"/>
      <c r="AC178" s="74"/>
      <c r="AD178" s="74"/>
    </row>
    <row r="179" spans="1:30" x14ac:dyDescent="0.25">
      <c r="A179" s="61" t="s">
        <v>265</v>
      </c>
      <c r="B179" s="61" t="s">
        <v>506</v>
      </c>
      <c r="C179" s="96"/>
      <c r="E179" s="69"/>
      <c r="F179" s="69"/>
      <c r="G179" s="70"/>
      <c r="H179" s="73"/>
      <c r="J179" s="61" t="e">
        <f>IF(VLOOKUP($A179,'[1]2. Child Protection'!$B$8:$BG$226,'[1]2. Child Protection'!T$1,FALSE)=C179,"",VLOOKUP($A179,'[1]2. Child Protection'!$B$8:$BG$226,'[1]2. Child Protection'!T$1,FALSE)-C179)</f>
        <v>#VALUE!</v>
      </c>
      <c r="K179" s="61" t="str">
        <f>IF(VLOOKUP($A179,'[1]2. Child Protection'!$B$8:$BG$226,'[1]2. Child Protection'!U$1,FALSE)=D179,"",VLOOKUP($A179,'[1]2. Child Protection'!$B$8:$BG$226,'[1]2. Child Protection'!U$1,FALSE))</f>
        <v/>
      </c>
      <c r="L179" s="74" t="e">
        <f>IF(VLOOKUP($A179,'[1]2. Child Protection'!$B$8:$BG$226,'[1]2. Child Protection'!V$1,FALSE)=#REF!,"",VLOOKUP($A179,'[1]2. Child Protection'!$B$8:$BG$226,'[1]2. Child Protection'!V$1,FALSE)-#REF!)</f>
        <v>#REF!</v>
      </c>
      <c r="M179" s="74" t="e">
        <f>IF(VLOOKUP($A179,'[1]2. Child Protection'!$B$8:$BG$226,'[1]2. Child Protection'!W$1,FALSE)=#REF!,"",VLOOKUP($A179,'[1]2. Child Protection'!$B$8:$BG$226,'[1]2. Child Protection'!W$1,FALSE))</f>
        <v>#REF!</v>
      </c>
      <c r="N179" s="74">
        <f>IF(VLOOKUP($A179,'[1]2. Child Protection'!$B$8:$BG$226,'[1]2. Child Protection'!X$1,FALSE)=E179,"",VLOOKUP($A179,'[1]2. Child Protection'!$B$8:$BG$226,'[1]2. Child Protection'!X$1,FALSE)-E179)</f>
        <v>100</v>
      </c>
      <c r="O179" s="74" t="e">
        <f>IF(VLOOKUP($A179,'[1]2. Child Protection'!$B$8:$BG$226,'[1]2. Child Protection'!Y$1,FALSE)=#REF!,"",VLOOKUP($A179,'[1]2. Child Protection'!$B$8:$BG$226,'[1]2. Child Protection'!Y$1,FALSE))</f>
        <v>#REF!</v>
      </c>
      <c r="P179" s="74">
        <f>IF(VLOOKUP($A179,'[1]2. Child Protection'!$B$8:$BG$226,'[1]2. Child Protection'!Z$1,FALSE)=F179,"",VLOOKUP($A179,'[1]2. Child Protection'!$B$8:$BG$226,'[1]2. Child Protection'!Z$1,FALSE)-F179)</f>
        <v>100</v>
      </c>
      <c r="Q179" s="74" t="str">
        <f>IF(VLOOKUP($A179,'[1]2. Child Protection'!$B$8:$BG$226,'[1]2. Child Protection'!AA$1,FALSE)=G179,"",VLOOKUP($A179,'[1]2. Child Protection'!$B$8:$BG$226,'[1]2. Child Protection'!AA$1,FALSE))</f>
        <v>v</v>
      </c>
      <c r="R179" s="61" t="str">
        <f>IF(VLOOKUP($A179,'[1]2. Child Protection'!$B$8:$BG$226,'[1]2. Child Protection'!AB$1,FALSE)=H179,"",VLOOKUP($A179,'[1]2. Child Protection'!$B$8:$BG$226,'[1]2. Child Protection'!AB$1,FALSE))</f>
        <v>UNSD Population and Vital Statistics Report, January 2021, latest update on 4 Jan 2022</v>
      </c>
      <c r="AA179" s="74"/>
      <c r="AB179" s="74"/>
      <c r="AC179" s="74"/>
      <c r="AD179" s="74"/>
    </row>
    <row r="180" spans="1:30" x14ac:dyDescent="0.25">
      <c r="A180" s="61" t="s">
        <v>110</v>
      </c>
      <c r="B180" s="61" t="s">
        <v>395</v>
      </c>
      <c r="C180" s="74">
        <v>343.4073947318272</v>
      </c>
      <c r="D180" s="61" t="s">
        <v>12</v>
      </c>
      <c r="E180" s="69">
        <v>2020</v>
      </c>
      <c r="F180" s="71" t="s">
        <v>545</v>
      </c>
      <c r="G180" s="72"/>
      <c r="H180" s="73" t="s">
        <v>591</v>
      </c>
      <c r="J180" s="61">
        <f>IF(VLOOKUP($A180,'[1]2. Child Protection'!$B$8:$BG$226,'[1]2. Child Protection'!T$1,FALSE)=C180,"",VLOOKUP($A180,'[1]2. Child Protection'!$B$8:$BG$226,'[1]2. Child Protection'!T$1,FALSE)-C180)</f>
        <v>-305.9073947318272</v>
      </c>
      <c r="K180" s="61" t="str">
        <f>IF(VLOOKUP($A180,'[1]2. Child Protection'!$B$8:$BG$226,'[1]2. Child Protection'!U$1,FALSE)=D180,"",VLOOKUP($A180,'[1]2. Child Protection'!$B$8:$BG$226,'[1]2. Child Protection'!U$1,FALSE))</f>
        <v/>
      </c>
      <c r="L180" s="74" t="e">
        <f>IF(VLOOKUP($A180,'[1]2. Child Protection'!$B$8:$BG$226,'[1]2. Child Protection'!V$1,FALSE)=#REF!,"",VLOOKUP($A180,'[1]2. Child Protection'!$B$8:$BG$226,'[1]2. Child Protection'!V$1,FALSE)-#REF!)</f>
        <v>#REF!</v>
      </c>
      <c r="M180" s="74" t="e">
        <f>IF(VLOOKUP($A180,'[1]2. Child Protection'!$B$8:$BG$226,'[1]2. Child Protection'!W$1,FALSE)=#REF!,"",VLOOKUP($A180,'[1]2. Child Protection'!$B$8:$BG$226,'[1]2. Child Protection'!W$1,FALSE))</f>
        <v>#REF!</v>
      </c>
      <c r="N180" s="74">
        <f>IF(VLOOKUP($A180,'[1]2. Child Protection'!$B$8:$BG$226,'[1]2. Child Protection'!X$1,FALSE)=E180,"",VLOOKUP($A180,'[1]2. Child Protection'!$B$8:$BG$226,'[1]2. Child Protection'!X$1,FALSE)-E180)</f>
        <v>-1969.1</v>
      </c>
      <c r="O180" s="74" t="e">
        <f>IF(VLOOKUP($A180,'[1]2. Child Protection'!$B$8:$BG$226,'[1]2. Child Protection'!Y$1,FALSE)=#REF!,"",VLOOKUP($A180,'[1]2. Child Protection'!$B$8:$BG$226,'[1]2. Child Protection'!Y$1,FALSE))</f>
        <v>#REF!</v>
      </c>
      <c r="P180" s="74" t="e">
        <f>IF(VLOOKUP($A180,'[1]2. Child Protection'!$B$8:$BG$226,'[1]2. Child Protection'!Z$1,FALSE)=F180,"",VLOOKUP($A180,'[1]2. Child Protection'!$B$8:$BG$226,'[1]2. Child Protection'!Z$1,FALSE)-F180)</f>
        <v>#VALUE!</v>
      </c>
      <c r="Q180" s="74" t="str">
        <f>IF(VLOOKUP($A180,'[1]2. Child Protection'!$B$8:$BG$226,'[1]2. Child Protection'!AA$1,FALSE)=G180,"",VLOOKUP($A180,'[1]2. Child Protection'!$B$8:$BG$226,'[1]2. Child Protection'!AA$1,FALSE))</f>
        <v/>
      </c>
      <c r="R180" s="61" t="str">
        <f>IF(VLOOKUP($A180,'[1]2. Child Protection'!$B$8:$BG$226,'[1]2. Child Protection'!AB$1,FALSE)=H180,"",VLOOKUP($A180,'[1]2. Child Protection'!$B$8:$BG$226,'[1]2. Child Protection'!AB$1,FALSE))</f>
        <v>MICS 2014</v>
      </c>
      <c r="AA180" s="74"/>
      <c r="AB180" s="74"/>
      <c r="AC180" s="74"/>
      <c r="AD180" s="74"/>
    </row>
    <row r="181" spans="1:30" x14ac:dyDescent="0.25">
      <c r="A181" s="61" t="s">
        <v>274</v>
      </c>
      <c r="B181" s="61" t="s">
        <v>492</v>
      </c>
      <c r="C181" s="96" t="s">
        <v>12</v>
      </c>
      <c r="D181" s="61" t="s">
        <v>12</v>
      </c>
      <c r="E181" s="69" t="s">
        <v>12</v>
      </c>
      <c r="F181" s="71" t="s">
        <v>12</v>
      </c>
      <c r="G181" s="72" t="s">
        <v>12</v>
      </c>
      <c r="H181" s="73" t="s">
        <v>12</v>
      </c>
      <c r="J181" s="61" t="e">
        <f>IF(VLOOKUP($A181,'[1]2. Child Protection'!$B$8:$BG$226,'[1]2. Child Protection'!T$1,FALSE)=C181,"",VLOOKUP($A181,'[1]2. Child Protection'!$B$8:$BG$226,'[1]2. Child Protection'!T$1,FALSE)-C181)</f>
        <v>#VALUE!</v>
      </c>
      <c r="K181" s="61" t="str">
        <f>IF(VLOOKUP($A181,'[1]2. Child Protection'!$B$8:$BG$226,'[1]2. Child Protection'!U$1,FALSE)=D181,"",VLOOKUP($A181,'[1]2. Child Protection'!$B$8:$BG$226,'[1]2. Child Protection'!U$1,FALSE))</f>
        <v/>
      </c>
      <c r="L181" s="74" t="e">
        <f>IF(VLOOKUP($A181,'[1]2. Child Protection'!$B$8:$BG$226,'[1]2. Child Protection'!V$1,FALSE)=#REF!,"",VLOOKUP($A181,'[1]2. Child Protection'!$B$8:$BG$226,'[1]2. Child Protection'!V$1,FALSE)-#REF!)</f>
        <v>#REF!</v>
      </c>
      <c r="M181" s="74" t="e">
        <f>IF(VLOOKUP($A181,'[1]2. Child Protection'!$B$8:$BG$226,'[1]2. Child Protection'!W$1,FALSE)=#REF!,"",VLOOKUP($A181,'[1]2. Child Protection'!$B$8:$BG$226,'[1]2. Child Protection'!W$1,FALSE))</f>
        <v>#REF!</v>
      </c>
      <c r="N181" s="74" t="e">
        <f>IF(VLOOKUP($A181,'[1]2. Child Protection'!$B$8:$BG$226,'[1]2. Child Protection'!X$1,FALSE)=E181,"",VLOOKUP($A181,'[1]2. Child Protection'!$B$8:$BG$226,'[1]2. Child Protection'!X$1,FALSE)-E181)</f>
        <v>#VALUE!</v>
      </c>
      <c r="O181" s="74" t="e">
        <f>IF(VLOOKUP($A181,'[1]2. Child Protection'!$B$8:$BG$226,'[1]2. Child Protection'!Y$1,FALSE)=#REF!,"",VLOOKUP($A181,'[1]2. Child Protection'!$B$8:$BG$226,'[1]2. Child Protection'!Y$1,FALSE))</f>
        <v>#REF!</v>
      </c>
      <c r="P181" s="74" t="e">
        <f>IF(VLOOKUP($A181,'[1]2. Child Protection'!$B$8:$BG$226,'[1]2. Child Protection'!Z$1,FALSE)=F181,"",VLOOKUP($A181,'[1]2. Child Protection'!$B$8:$BG$226,'[1]2. Child Protection'!Z$1,FALSE)-F181)</f>
        <v>#VALUE!</v>
      </c>
      <c r="Q181" s="74" t="str">
        <f>IF(VLOOKUP($A181,'[1]2. Child Protection'!$B$8:$BG$226,'[1]2. Child Protection'!AA$1,FALSE)=G181,"",VLOOKUP($A181,'[1]2. Child Protection'!$B$8:$BG$226,'[1]2. Child Protection'!AA$1,FALSE))</f>
        <v/>
      </c>
      <c r="R181" s="61" t="str">
        <f>IF(VLOOKUP($A181,'[1]2. Child Protection'!$B$8:$BG$226,'[1]2. Child Protection'!AB$1,FALSE)=H181,"",VLOOKUP($A181,'[1]2. Child Protection'!$B$8:$BG$226,'[1]2. Child Protection'!AB$1,FALSE))</f>
        <v/>
      </c>
      <c r="AA181" s="74"/>
      <c r="AB181" s="74"/>
      <c r="AC181" s="74"/>
      <c r="AD181" s="74"/>
    </row>
    <row r="182" spans="1:30" x14ac:dyDescent="0.25">
      <c r="A182" s="61" t="s">
        <v>268</v>
      </c>
      <c r="B182" s="61" t="s">
        <v>508</v>
      </c>
      <c r="C182" s="74" t="s">
        <v>12</v>
      </c>
      <c r="D182" s="61" t="s">
        <v>12</v>
      </c>
      <c r="E182" s="69" t="s">
        <v>12</v>
      </c>
      <c r="F182" s="71" t="s">
        <v>12</v>
      </c>
      <c r="G182" s="72" t="s">
        <v>12</v>
      </c>
      <c r="H182" s="73" t="s">
        <v>12</v>
      </c>
      <c r="J182" s="61" t="e">
        <f>IF(VLOOKUP($A182,'[1]2. Child Protection'!$B$8:$BG$226,'[1]2. Child Protection'!T$1,FALSE)=C182,"",VLOOKUP($A182,'[1]2. Child Protection'!$B$8:$BG$226,'[1]2. Child Protection'!T$1,FALSE)-C182)</f>
        <v>#VALUE!</v>
      </c>
      <c r="K182" s="61" t="str">
        <f>IF(VLOOKUP($A182,'[1]2. Child Protection'!$B$8:$BG$226,'[1]2. Child Protection'!U$1,FALSE)=D182,"",VLOOKUP($A182,'[1]2. Child Protection'!$B$8:$BG$226,'[1]2. Child Protection'!U$1,FALSE))</f>
        <v>x</v>
      </c>
      <c r="L182" s="74" t="e">
        <f>IF(VLOOKUP($A182,'[1]2. Child Protection'!$B$8:$BG$226,'[1]2. Child Protection'!V$1,FALSE)=#REF!,"",VLOOKUP($A182,'[1]2. Child Protection'!$B$8:$BG$226,'[1]2. Child Protection'!V$1,FALSE)-#REF!)</f>
        <v>#REF!</v>
      </c>
      <c r="M182" s="74" t="e">
        <f>IF(VLOOKUP($A182,'[1]2. Child Protection'!$B$8:$BG$226,'[1]2. Child Protection'!W$1,FALSE)=#REF!,"",VLOOKUP($A182,'[1]2. Child Protection'!$B$8:$BG$226,'[1]2. Child Protection'!W$1,FALSE))</f>
        <v>#REF!</v>
      </c>
      <c r="N182" s="74" t="e">
        <f>IF(VLOOKUP($A182,'[1]2. Child Protection'!$B$8:$BG$226,'[1]2. Child Protection'!X$1,FALSE)=E182,"",VLOOKUP($A182,'[1]2. Child Protection'!$B$8:$BG$226,'[1]2. Child Protection'!X$1,FALSE)-E182)</f>
        <v>#VALUE!</v>
      </c>
      <c r="O182" s="74" t="e">
        <f>IF(VLOOKUP($A182,'[1]2. Child Protection'!$B$8:$BG$226,'[1]2. Child Protection'!Y$1,FALSE)=#REF!,"",VLOOKUP($A182,'[1]2. Child Protection'!$B$8:$BG$226,'[1]2. Child Protection'!Y$1,FALSE))</f>
        <v>#REF!</v>
      </c>
      <c r="P182" s="74" t="e">
        <f>IF(VLOOKUP($A182,'[1]2. Child Protection'!$B$8:$BG$226,'[1]2. Child Protection'!Z$1,FALSE)=F182,"",VLOOKUP($A182,'[1]2. Child Protection'!$B$8:$BG$226,'[1]2. Child Protection'!Z$1,FALSE)-F182)</f>
        <v>#VALUE!</v>
      </c>
      <c r="Q182" s="74" t="str">
        <f>IF(VLOOKUP($A182,'[1]2. Child Protection'!$B$8:$BG$226,'[1]2. Child Protection'!AA$1,FALSE)=G182,"",VLOOKUP($A182,'[1]2. Child Protection'!$B$8:$BG$226,'[1]2. Child Protection'!AA$1,FALSE))</f>
        <v>x</v>
      </c>
      <c r="R182" s="61" t="str">
        <f>IF(VLOOKUP($A182,'[1]2. Child Protection'!$B$8:$BG$226,'[1]2. Child Protection'!AB$1,FALSE)=H182,"",VLOOKUP($A182,'[1]2. Child Protection'!$B$8:$BG$226,'[1]2. Child Protection'!AB$1,FALSE))</f>
        <v>MICS 2006</v>
      </c>
      <c r="AA182" s="74"/>
      <c r="AB182" s="74"/>
      <c r="AC182" s="74"/>
      <c r="AD182" s="74"/>
    </row>
    <row r="183" spans="1:30" x14ac:dyDescent="0.25">
      <c r="A183" s="61" t="s">
        <v>305</v>
      </c>
      <c r="B183" s="61" t="s">
        <v>519</v>
      </c>
      <c r="C183" s="74">
        <v>107.65359362513857</v>
      </c>
      <c r="D183" s="61" t="s">
        <v>12</v>
      </c>
      <c r="E183" s="71">
        <v>2021</v>
      </c>
      <c r="F183" s="71" t="s">
        <v>545</v>
      </c>
      <c r="G183" s="72"/>
      <c r="H183" s="73" t="s">
        <v>667</v>
      </c>
      <c r="J183" s="61">
        <f>IF(VLOOKUP($A183,'[1]2. Child Protection'!$B$8:$BG$226,'[1]2. Child Protection'!T$1,FALSE)=C183,"",VLOOKUP($A183,'[1]2. Child Protection'!$B$8:$BG$226,'[1]2. Child Protection'!T$1,FALSE)-C183)</f>
        <v>-11.153593625138569</v>
      </c>
      <c r="K183" s="61" t="str">
        <f>IF(VLOOKUP($A183,'[1]2. Child Protection'!$B$8:$BG$226,'[1]2. Child Protection'!U$1,FALSE)=D183,"",VLOOKUP($A183,'[1]2. Child Protection'!$B$8:$BG$226,'[1]2. Child Protection'!U$1,FALSE))</f>
        <v>p</v>
      </c>
      <c r="L183" s="74" t="e">
        <f>IF(VLOOKUP($A183,'[1]2. Child Protection'!$B$8:$BG$226,'[1]2. Child Protection'!V$1,FALSE)=#REF!,"",VLOOKUP($A183,'[1]2. Child Protection'!$B$8:$BG$226,'[1]2. Child Protection'!V$1,FALSE)-#REF!)</f>
        <v>#REF!</v>
      </c>
      <c r="M183" s="74" t="e">
        <f>IF(VLOOKUP($A183,'[1]2. Child Protection'!$B$8:$BG$226,'[1]2. Child Protection'!W$1,FALSE)=#REF!,"",VLOOKUP($A183,'[1]2. Child Protection'!$B$8:$BG$226,'[1]2. Child Protection'!W$1,FALSE))</f>
        <v>#REF!</v>
      </c>
      <c r="N183" s="74">
        <f>IF(VLOOKUP($A183,'[1]2. Child Protection'!$B$8:$BG$226,'[1]2. Child Protection'!X$1,FALSE)=E183,"",VLOOKUP($A183,'[1]2. Child Protection'!$B$8:$BG$226,'[1]2. Child Protection'!X$1,FALSE)-E183)</f>
        <v>-1921.6</v>
      </c>
      <c r="O183" s="74" t="e">
        <f>IF(VLOOKUP($A183,'[1]2. Child Protection'!$B$8:$BG$226,'[1]2. Child Protection'!Y$1,FALSE)=#REF!,"",VLOOKUP($A183,'[1]2. Child Protection'!$B$8:$BG$226,'[1]2. Child Protection'!Y$1,FALSE))</f>
        <v>#REF!</v>
      </c>
      <c r="P183" s="74" t="e">
        <f>IF(VLOOKUP($A183,'[1]2. Child Protection'!$B$8:$BG$226,'[1]2. Child Protection'!Z$1,FALSE)=F183,"",VLOOKUP($A183,'[1]2. Child Protection'!$B$8:$BG$226,'[1]2. Child Protection'!Z$1,FALSE)-F183)</f>
        <v>#VALUE!</v>
      </c>
      <c r="Q183" s="74" t="str">
        <f>IF(VLOOKUP($A183,'[1]2. Child Protection'!$B$8:$BG$226,'[1]2. Child Protection'!AA$1,FALSE)=G183,"",VLOOKUP($A183,'[1]2. Child Protection'!$B$8:$BG$226,'[1]2. Child Protection'!AA$1,FALSE))</f>
        <v/>
      </c>
      <c r="R183" s="61" t="str">
        <f>IF(VLOOKUP($A183,'[1]2. Child Protection'!$B$8:$BG$226,'[1]2. Child Protection'!AB$1,FALSE)=H183,"",VLOOKUP($A183,'[1]2. Child Protection'!$B$8:$BG$226,'[1]2. Child Protection'!AB$1,FALSE))</f>
        <v>MICS 2019-20</v>
      </c>
      <c r="AA183" s="74"/>
      <c r="AB183" s="74"/>
      <c r="AC183" s="74"/>
      <c r="AD183" s="74"/>
    </row>
    <row r="184" spans="1:30" x14ac:dyDescent="0.25">
      <c r="A184" s="61" t="s">
        <v>73</v>
      </c>
      <c r="B184" s="61" t="s">
        <v>372</v>
      </c>
      <c r="C184" s="74" t="s">
        <v>12</v>
      </c>
      <c r="D184" s="61" t="s">
        <v>12</v>
      </c>
      <c r="E184" s="69" t="s">
        <v>12</v>
      </c>
      <c r="F184" s="71" t="s">
        <v>12</v>
      </c>
      <c r="G184" s="72" t="s">
        <v>12</v>
      </c>
      <c r="H184" s="73" t="s">
        <v>12</v>
      </c>
      <c r="J184" s="61" t="e">
        <f>IF(VLOOKUP($A184,'[1]2. Child Protection'!$B$8:$BG$226,'[1]2. Child Protection'!T$1,FALSE)=C184,"",VLOOKUP($A184,'[1]2. Child Protection'!$B$8:$BG$226,'[1]2. Child Protection'!T$1,FALSE)-C184)</f>
        <v>#VALUE!</v>
      </c>
      <c r="K184" s="61" t="str">
        <f>IF(VLOOKUP($A184,'[1]2. Child Protection'!$B$8:$BG$226,'[1]2. Child Protection'!U$1,FALSE)=D184,"",VLOOKUP($A184,'[1]2. Child Protection'!$B$8:$BG$226,'[1]2. Child Protection'!U$1,FALSE))</f>
        <v/>
      </c>
      <c r="L184" s="74" t="e">
        <f>IF(VLOOKUP($A184,'[1]2. Child Protection'!$B$8:$BG$226,'[1]2. Child Protection'!V$1,FALSE)=#REF!,"",VLOOKUP($A184,'[1]2. Child Protection'!$B$8:$BG$226,'[1]2. Child Protection'!V$1,FALSE)-#REF!)</f>
        <v>#REF!</v>
      </c>
      <c r="M184" s="74" t="e">
        <f>IF(VLOOKUP($A184,'[1]2. Child Protection'!$B$8:$BG$226,'[1]2. Child Protection'!W$1,FALSE)=#REF!,"",VLOOKUP($A184,'[1]2. Child Protection'!$B$8:$BG$226,'[1]2. Child Protection'!W$1,FALSE))</f>
        <v>#REF!</v>
      </c>
      <c r="N184" s="74" t="e">
        <f>IF(VLOOKUP($A184,'[1]2. Child Protection'!$B$8:$BG$226,'[1]2. Child Protection'!X$1,FALSE)=E184,"",VLOOKUP($A184,'[1]2. Child Protection'!$B$8:$BG$226,'[1]2. Child Protection'!X$1,FALSE)-E184)</f>
        <v>#VALUE!</v>
      </c>
      <c r="O184" s="74" t="e">
        <f>IF(VLOOKUP($A184,'[1]2. Child Protection'!$B$8:$BG$226,'[1]2. Child Protection'!Y$1,FALSE)=#REF!,"",VLOOKUP($A184,'[1]2. Child Protection'!$B$8:$BG$226,'[1]2. Child Protection'!Y$1,FALSE))</f>
        <v>#REF!</v>
      </c>
      <c r="P184" s="74" t="e">
        <f>IF(VLOOKUP($A184,'[1]2. Child Protection'!$B$8:$BG$226,'[1]2. Child Protection'!Z$1,FALSE)=F184,"",VLOOKUP($A184,'[1]2. Child Protection'!$B$8:$BG$226,'[1]2. Child Protection'!Z$1,FALSE)-F184)</f>
        <v>#VALUE!</v>
      </c>
      <c r="Q184" s="74" t="str">
        <f>IF(VLOOKUP($A184,'[1]2. Child Protection'!$B$8:$BG$226,'[1]2. Child Protection'!AA$1,FALSE)=G184,"",VLOOKUP($A184,'[1]2. Child Protection'!$B$8:$BG$226,'[1]2. Child Protection'!AA$1,FALSE))</f>
        <v/>
      </c>
      <c r="R184" s="61" t="str">
        <f>IF(VLOOKUP($A184,'[1]2. Child Protection'!$B$8:$BG$226,'[1]2. Child Protection'!AB$1,FALSE)=H184,"",VLOOKUP($A184,'[1]2. Child Protection'!$B$8:$BG$226,'[1]2. Child Protection'!AB$1,FALSE))</f>
        <v>MICS 2019</v>
      </c>
      <c r="AA184" s="74"/>
      <c r="AB184" s="74"/>
      <c r="AC184" s="74"/>
      <c r="AD184" s="74"/>
    </row>
    <row r="185" spans="1:30" x14ac:dyDescent="0.25">
      <c r="A185" s="61" t="s">
        <v>272</v>
      </c>
      <c r="B185" s="61" t="s">
        <v>513</v>
      </c>
      <c r="C185" s="74">
        <v>120.41135578631118</v>
      </c>
      <c r="D185" s="61" t="s">
        <v>28</v>
      </c>
      <c r="E185" s="69">
        <v>2015</v>
      </c>
      <c r="F185" s="71" t="s">
        <v>562</v>
      </c>
      <c r="G185" s="72" t="s">
        <v>563</v>
      </c>
      <c r="H185" s="73" t="s">
        <v>662</v>
      </c>
      <c r="J185" s="61">
        <f>IF(VLOOKUP($A185,'[1]2. Child Protection'!$B$8:$BG$226,'[1]2. Child Protection'!T$1,FALSE)=C185,"",VLOOKUP($A185,'[1]2. Child Protection'!$B$8:$BG$226,'[1]2. Child Protection'!T$1,FALSE)-C185)</f>
        <v>-41.211355786311174</v>
      </c>
      <c r="K185" s="61">
        <f>IF(VLOOKUP($A185,'[1]2. Child Protection'!$B$8:$BG$226,'[1]2. Child Protection'!U$1,FALSE)=D185,"",VLOOKUP($A185,'[1]2. Child Protection'!$B$8:$BG$226,'[1]2. Child Protection'!U$1,FALSE))</f>
        <v>0</v>
      </c>
      <c r="L185" s="74" t="e">
        <f>IF(VLOOKUP($A185,'[1]2. Child Protection'!$B$8:$BG$226,'[1]2. Child Protection'!V$1,FALSE)=#REF!,"",VLOOKUP($A185,'[1]2. Child Protection'!$B$8:$BG$226,'[1]2. Child Protection'!V$1,FALSE)-#REF!)</f>
        <v>#REF!</v>
      </c>
      <c r="M185" s="74" t="e">
        <f>IF(VLOOKUP($A185,'[1]2. Child Protection'!$B$8:$BG$226,'[1]2. Child Protection'!W$1,FALSE)=#REF!,"",VLOOKUP($A185,'[1]2. Child Protection'!$B$8:$BG$226,'[1]2. Child Protection'!W$1,FALSE))</f>
        <v>#REF!</v>
      </c>
      <c r="N185" s="74">
        <f>IF(VLOOKUP($A185,'[1]2. Child Protection'!$B$8:$BG$226,'[1]2. Child Protection'!X$1,FALSE)=E185,"",VLOOKUP($A185,'[1]2. Child Protection'!$B$8:$BG$226,'[1]2. Child Protection'!X$1,FALSE)-E185)</f>
        <v>-1931.1</v>
      </c>
      <c r="O185" s="74" t="e">
        <f>IF(VLOOKUP($A185,'[1]2. Child Protection'!$B$8:$BG$226,'[1]2. Child Protection'!Y$1,FALSE)=#REF!,"",VLOOKUP($A185,'[1]2. Child Protection'!$B$8:$BG$226,'[1]2. Child Protection'!Y$1,FALSE))</f>
        <v>#REF!</v>
      </c>
      <c r="P185" s="74" t="e">
        <f>IF(VLOOKUP($A185,'[1]2. Child Protection'!$B$8:$BG$226,'[1]2. Child Protection'!Z$1,FALSE)=F185,"",VLOOKUP($A185,'[1]2. Child Protection'!$B$8:$BG$226,'[1]2. Child Protection'!Z$1,FALSE)-F185)</f>
        <v>#VALUE!</v>
      </c>
      <c r="Q185" s="74">
        <f>IF(VLOOKUP($A185,'[1]2. Child Protection'!$B$8:$BG$226,'[1]2. Child Protection'!AA$1,FALSE)=G185,"",VLOOKUP($A185,'[1]2. Child Protection'!$B$8:$BG$226,'[1]2. Child Protection'!AA$1,FALSE))</f>
        <v>0</v>
      </c>
      <c r="R185" s="61" t="str">
        <f>IF(VLOOKUP($A185,'[1]2. Child Protection'!$B$8:$BG$226,'[1]2. Child Protection'!AB$1,FALSE)=H185,"",VLOOKUP($A185,'[1]2. Child Protection'!$B$8:$BG$226,'[1]2. Child Protection'!AB$1,FALSE))</f>
        <v>MICS 2017</v>
      </c>
      <c r="AA185" s="74"/>
      <c r="AB185" s="74"/>
      <c r="AC185" s="74"/>
      <c r="AD185" s="74"/>
    </row>
    <row r="186" spans="1:30" x14ac:dyDescent="0.25">
      <c r="A186" s="61" t="s">
        <v>270</v>
      </c>
      <c r="B186" s="61" t="s">
        <v>511</v>
      </c>
      <c r="C186" s="74">
        <v>188.58563910624349</v>
      </c>
      <c r="D186" s="61" t="s">
        <v>12</v>
      </c>
      <c r="E186" s="69">
        <v>2019</v>
      </c>
      <c r="F186" s="71" t="s">
        <v>545</v>
      </c>
      <c r="G186" s="72"/>
      <c r="H186" s="73" t="s">
        <v>660</v>
      </c>
      <c r="J186" s="61">
        <f>IF(VLOOKUP($A186,'[1]2. Child Protection'!$B$8:$BG$226,'[1]2. Child Protection'!T$1,FALSE)=C186,"",VLOOKUP($A186,'[1]2. Child Protection'!$B$8:$BG$226,'[1]2. Child Protection'!T$1,FALSE)-C186)</f>
        <v>-88.585639106243491</v>
      </c>
      <c r="K186" s="61" t="str">
        <f>IF(VLOOKUP($A186,'[1]2. Child Protection'!$B$8:$BG$226,'[1]2. Child Protection'!U$1,FALSE)=D186,"",VLOOKUP($A186,'[1]2. Child Protection'!$B$8:$BG$226,'[1]2. Child Protection'!U$1,FALSE))</f>
        <v/>
      </c>
      <c r="L186" s="74" t="e">
        <f>IF(VLOOKUP($A186,'[1]2. Child Protection'!$B$8:$BG$226,'[1]2. Child Protection'!V$1,FALSE)=#REF!,"",VLOOKUP($A186,'[1]2. Child Protection'!$B$8:$BG$226,'[1]2. Child Protection'!V$1,FALSE)-#REF!)</f>
        <v>#REF!</v>
      </c>
      <c r="M186" s="74" t="e">
        <f>IF(VLOOKUP($A186,'[1]2. Child Protection'!$B$8:$BG$226,'[1]2. Child Protection'!W$1,FALSE)=#REF!,"",VLOOKUP($A186,'[1]2. Child Protection'!$B$8:$BG$226,'[1]2. Child Protection'!W$1,FALSE))</f>
        <v>#REF!</v>
      </c>
      <c r="N186" s="74">
        <f>IF(VLOOKUP($A186,'[1]2. Child Protection'!$B$8:$BG$226,'[1]2. Child Protection'!X$1,FALSE)=E186,"",VLOOKUP($A186,'[1]2. Child Protection'!$B$8:$BG$226,'[1]2. Child Protection'!X$1,FALSE)-E186)</f>
        <v>-1919.3</v>
      </c>
      <c r="O186" s="74" t="e">
        <f>IF(VLOOKUP($A186,'[1]2. Child Protection'!$B$8:$BG$226,'[1]2. Child Protection'!Y$1,FALSE)=#REF!,"",VLOOKUP($A186,'[1]2. Child Protection'!$B$8:$BG$226,'[1]2. Child Protection'!Y$1,FALSE))</f>
        <v>#REF!</v>
      </c>
      <c r="P186" s="74" t="e">
        <f>IF(VLOOKUP($A186,'[1]2. Child Protection'!$B$8:$BG$226,'[1]2. Child Protection'!Z$1,FALSE)=F186,"",VLOOKUP($A186,'[1]2. Child Protection'!$B$8:$BG$226,'[1]2. Child Protection'!Z$1,FALSE)-F186)</f>
        <v>#VALUE!</v>
      </c>
      <c r="Q186" s="74" t="str">
        <f>IF(VLOOKUP($A186,'[1]2. Child Protection'!$B$8:$BG$226,'[1]2. Child Protection'!AA$1,FALSE)=G186,"",VLOOKUP($A186,'[1]2. Child Protection'!$B$8:$BG$226,'[1]2. Child Protection'!AA$1,FALSE))</f>
        <v/>
      </c>
      <c r="R186" s="61" t="str">
        <f>IF(VLOOKUP($A186,'[1]2. Child Protection'!$B$8:$BG$226,'[1]2. Child Protection'!AB$1,FALSE)=H186,"",VLOOKUP($A186,'[1]2. Child Protection'!$B$8:$BG$226,'[1]2. Child Protection'!AB$1,FALSE))</f>
        <v>MICS 2019</v>
      </c>
      <c r="AA186" s="74"/>
      <c r="AB186" s="74"/>
      <c r="AC186" s="74"/>
      <c r="AD186" s="74"/>
    </row>
    <row r="187" spans="1:30" x14ac:dyDescent="0.25">
      <c r="A187" s="61" t="s">
        <v>269</v>
      </c>
      <c r="B187" s="61" t="s">
        <v>509</v>
      </c>
      <c r="C187" s="74">
        <v>200.12963082396621</v>
      </c>
      <c r="D187" s="61" t="s">
        <v>12</v>
      </c>
      <c r="E187" s="69">
        <v>2020</v>
      </c>
      <c r="F187" s="71" t="s">
        <v>545</v>
      </c>
      <c r="G187" s="72"/>
      <c r="H187" s="73" t="s">
        <v>659</v>
      </c>
      <c r="J187" s="61">
        <f>IF(VLOOKUP($A187,'[1]2. Child Protection'!$B$8:$BG$226,'[1]2. Child Protection'!T$1,FALSE)=C187,"",VLOOKUP($A187,'[1]2. Child Protection'!$B$8:$BG$226,'[1]2. Child Protection'!T$1,FALSE)-C187)</f>
        <v>-110.52963082396622</v>
      </c>
      <c r="K187" s="61" t="str">
        <f>IF(VLOOKUP($A187,'[1]2. Child Protection'!$B$8:$BG$226,'[1]2. Child Protection'!U$1,FALSE)=D187,"",VLOOKUP($A187,'[1]2. Child Protection'!$B$8:$BG$226,'[1]2. Child Protection'!U$1,FALSE))</f>
        <v/>
      </c>
      <c r="L187" s="74" t="e">
        <f>IF(VLOOKUP($A187,'[1]2. Child Protection'!$B$8:$BG$226,'[1]2. Child Protection'!V$1,FALSE)=#REF!,"",VLOOKUP($A187,'[1]2. Child Protection'!$B$8:$BG$226,'[1]2. Child Protection'!V$1,FALSE)-#REF!)</f>
        <v>#REF!</v>
      </c>
      <c r="M187" s="74" t="e">
        <f>IF(VLOOKUP($A187,'[1]2. Child Protection'!$B$8:$BG$226,'[1]2. Child Protection'!W$1,FALSE)=#REF!,"",VLOOKUP($A187,'[1]2. Child Protection'!$B$8:$BG$226,'[1]2. Child Protection'!W$1,FALSE))</f>
        <v>#REF!</v>
      </c>
      <c r="N187" s="74">
        <f>IF(VLOOKUP($A187,'[1]2. Child Protection'!$B$8:$BG$226,'[1]2. Child Protection'!X$1,FALSE)=E187,"",VLOOKUP($A187,'[1]2. Child Protection'!$B$8:$BG$226,'[1]2. Child Protection'!X$1,FALSE)-E187)</f>
        <v>-1924.1</v>
      </c>
      <c r="O187" s="74" t="e">
        <f>IF(VLOOKUP($A187,'[1]2. Child Protection'!$B$8:$BG$226,'[1]2. Child Protection'!Y$1,FALSE)=#REF!,"",VLOOKUP($A187,'[1]2. Child Protection'!$B$8:$BG$226,'[1]2. Child Protection'!Y$1,FALSE))</f>
        <v>#REF!</v>
      </c>
      <c r="P187" s="74" t="e">
        <f>IF(VLOOKUP($A187,'[1]2. Child Protection'!$B$8:$BG$226,'[1]2. Child Protection'!Z$1,FALSE)=F187,"",VLOOKUP($A187,'[1]2. Child Protection'!$B$8:$BG$226,'[1]2. Child Protection'!Z$1,FALSE)-F187)</f>
        <v>#VALUE!</v>
      </c>
      <c r="Q187" s="74" t="str">
        <f>IF(VLOOKUP($A187,'[1]2. Child Protection'!$B$8:$BG$226,'[1]2. Child Protection'!AA$1,FALSE)=G187,"",VLOOKUP($A187,'[1]2. Child Protection'!$B$8:$BG$226,'[1]2. Child Protection'!AA$1,FALSE))</f>
        <v/>
      </c>
      <c r="R187" s="61" t="str">
        <f>IF(VLOOKUP($A187,'[1]2. Child Protection'!$B$8:$BG$226,'[1]2. Child Protection'!AB$1,FALSE)=H187,"",VLOOKUP($A187,'[1]2. Child Protection'!$B$8:$BG$226,'[1]2. Child Protection'!AB$1,FALSE))</f>
        <v>DHS 2017</v>
      </c>
      <c r="AA187" s="74"/>
      <c r="AB187" s="74"/>
      <c r="AC187" s="74"/>
      <c r="AD187" s="74"/>
    </row>
    <row r="188" spans="1:30" x14ac:dyDescent="0.25">
      <c r="A188" s="61" t="s">
        <v>299</v>
      </c>
      <c r="B188" s="61" t="s">
        <v>538</v>
      </c>
      <c r="C188" s="96" t="s">
        <v>12</v>
      </c>
      <c r="D188" s="61" t="s">
        <v>12</v>
      </c>
      <c r="E188" s="71" t="s">
        <v>12</v>
      </c>
      <c r="F188" s="71" t="s">
        <v>12</v>
      </c>
      <c r="G188" s="72" t="s">
        <v>12</v>
      </c>
      <c r="H188" s="73" t="s">
        <v>12</v>
      </c>
      <c r="J188" s="61" t="e">
        <f>IF(VLOOKUP($A188,'[1]2. Child Protection'!$B$8:$BG$226,'[1]2. Child Protection'!T$1,FALSE)=C188,"",VLOOKUP($A188,'[1]2. Child Protection'!$B$8:$BG$226,'[1]2. Child Protection'!T$1,FALSE)-C188)</f>
        <v>#VALUE!</v>
      </c>
      <c r="K188" s="61" t="str">
        <f>IF(VLOOKUP($A188,'[1]2. Child Protection'!$B$8:$BG$226,'[1]2. Child Protection'!U$1,FALSE)=D188,"",VLOOKUP($A188,'[1]2. Child Protection'!$B$8:$BG$226,'[1]2. Child Protection'!U$1,FALSE))</f>
        <v/>
      </c>
      <c r="L188" s="74" t="e">
        <f>IF(VLOOKUP($A188,'[1]2. Child Protection'!$B$8:$BG$226,'[1]2. Child Protection'!V$1,FALSE)=#REF!,"",VLOOKUP($A188,'[1]2. Child Protection'!$B$8:$BG$226,'[1]2. Child Protection'!V$1,FALSE)-#REF!)</f>
        <v>#REF!</v>
      </c>
      <c r="M188" s="74" t="e">
        <f>IF(VLOOKUP($A188,'[1]2. Child Protection'!$B$8:$BG$226,'[1]2. Child Protection'!W$1,FALSE)=#REF!,"",VLOOKUP($A188,'[1]2. Child Protection'!$B$8:$BG$226,'[1]2. Child Protection'!W$1,FALSE))</f>
        <v>#REF!</v>
      </c>
      <c r="N188" s="74" t="e">
        <f>IF(VLOOKUP($A188,'[1]2. Child Protection'!$B$8:$BG$226,'[1]2. Child Protection'!X$1,FALSE)=E188,"",VLOOKUP($A188,'[1]2. Child Protection'!$B$8:$BG$226,'[1]2. Child Protection'!X$1,FALSE)-E188)</f>
        <v>#VALUE!</v>
      </c>
      <c r="O188" s="74" t="e">
        <f>IF(VLOOKUP($A188,'[1]2. Child Protection'!$B$8:$BG$226,'[1]2. Child Protection'!Y$1,FALSE)=#REF!,"",VLOOKUP($A188,'[1]2. Child Protection'!$B$8:$BG$226,'[1]2. Child Protection'!Y$1,FALSE))</f>
        <v>#REF!</v>
      </c>
      <c r="P188" s="74" t="e">
        <f>IF(VLOOKUP($A188,'[1]2. Child Protection'!$B$8:$BG$226,'[1]2. Child Protection'!Z$1,FALSE)=F188,"",VLOOKUP($A188,'[1]2. Child Protection'!$B$8:$BG$226,'[1]2. Child Protection'!Z$1,FALSE)-F188)</f>
        <v>#VALUE!</v>
      </c>
      <c r="Q188" s="74" t="str">
        <f>IF(VLOOKUP($A188,'[1]2. Child Protection'!$B$8:$BG$226,'[1]2. Child Protection'!AA$1,FALSE)=G188,"",VLOOKUP($A188,'[1]2. Child Protection'!$B$8:$BG$226,'[1]2. Child Protection'!AA$1,FALSE))</f>
        <v/>
      </c>
      <c r="R188" s="61" t="str">
        <f>IF(VLOOKUP($A188,'[1]2. Child Protection'!$B$8:$BG$226,'[1]2. Child Protection'!AB$1,FALSE)=H188,"",VLOOKUP($A188,'[1]2. Child Protection'!$B$8:$BG$226,'[1]2. Child Protection'!AB$1,FALSE))</f>
        <v/>
      </c>
      <c r="AA188" s="74"/>
      <c r="AB188" s="74"/>
      <c r="AC188" s="74"/>
      <c r="AD188" s="74"/>
    </row>
    <row r="189" spans="1:30" x14ac:dyDescent="0.25">
      <c r="A189" s="61" t="s">
        <v>278</v>
      </c>
      <c r="B189" s="61" t="s">
        <v>518</v>
      </c>
      <c r="C189" s="74">
        <v>241.18245889171124</v>
      </c>
      <c r="D189" s="61" t="s">
        <v>12</v>
      </c>
      <c r="E189" s="69">
        <v>2019</v>
      </c>
      <c r="F189" s="69" t="s">
        <v>545</v>
      </c>
      <c r="G189" s="72"/>
      <c r="H189" s="73" t="s">
        <v>666</v>
      </c>
      <c r="J189" s="61">
        <f>IF(VLOOKUP($A189,'[1]2. Child Protection'!$B$8:$BG$226,'[1]2. Child Protection'!T$1,FALSE)=C189,"",VLOOKUP($A189,'[1]2. Child Protection'!$B$8:$BG$226,'[1]2. Child Protection'!T$1,FALSE)-C189)</f>
        <v>-141.88245889171122</v>
      </c>
      <c r="K189" s="61" t="str">
        <f>IF(VLOOKUP($A189,'[1]2. Child Protection'!$B$8:$BG$226,'[1]2. Child Protection'!U$1,FALSE)=D189,"",VLOOKUP($A189,'[1]2. Child Protection'!$B$8:$BG$226,'[1]2. Child Protection'!U$1,FALSE))</f>
        <v/>
      </c>
      <c r="L189" s="74" t="e">
        <f>IF(VLOOKUP($A189,'[1]2. Child Protection'!$B$8:$BG$226,'[1]2. Child Protection'!V$1,FALSE)=#REF!,"",VLOOKUP($A189,'[1]2. Child Protection'!$B$8:$BG$226,'[1]2. Child Protection'!V$1,FALSE)-#REF!)</f>
        <v>#REF!</v>
      </c>
      <c r="M189" s="74" t="e">
        <f>IF(VLOOKUP($A189,'[1]2. Child Protection'!$B$8:$BG$226,'[1]2. Child Protection'!W$1,FALSE)=#REF!,"",VLOOKUP($A189,'[1]2. Child Protection'!$B$8:$BG$226,'[1]2. Child Protection'!W$1,FALSE))</f>
        <v>#REF!</v>
      </c>
      <c r="N189" s="74">
        <f>IF(VLOOKUP($A189,'[1]2. Child Protection'!$B$8:$BG$226,'[1]2. Child Protection'!X$1,FALSE)=E189,"",VLOOKUP($A189,'[1]2. Child Protection'!$B$8:$BG$226,'[1]2. Child Protection'!X$1,FALSE)-E189)</f>
        <v>-1919.2</v>
      </c>
      <c r="O189" s="74" t="e">
        <f>IF(VLOOKUP($A189,'[1]2. Child Protection'!$B$8:$BG$226,'[1]2. Child Protection'!Y$1,FALSE)=#REF!,"",VLOOKUP($A189,'[1]2. Child Protection'!$B$8:$BG$226,'[1]2. Child Protection'!Y$1,FALSE))</f>
        <v>#REF!</v>
      </c>
      <c r="P189" s="74" t="e">
        <f>IF(VLOOKUP($A189,'[1]2. Child Protection'!$B$8:$BG$226,'[1]2. Child Protection'!Z$1,FALSE)=F189,"",VLOOKUP($A189,'[1]2. Child Protection'!$B$8:$BG$226,'[1]2. Child Protection'!Z$1,FALSE)-F189)</f>
        <v>#VALUE!</v>
      </c>
      <c r="Q189" s="74" t="str">
        <f>IF(VLOOKUP($A189,'[1]2. Child Protection'!$B$8:$BG$226,'[1]2. Child Protection'!AA$1,FALSE)=G189,"",VLOOKUP($A189,'[1]2. Child Protection'!$B$8:$BG$226,'[1]2. Child Protection'!AA$1,FALSE))</f>
        <v/>
      </c>
      <c r="R189" s="61" t="str">
        <f>IF(VLOOKUP($A189,'[1]2. Child Protection'!$B$8:$BG$226,'[1]2. Child Protection'!AB$1,FALSE)=H189,"",VLOOKUP($A189,'[1]2. Child Protection'!$B$8:$BG$226,'[1]2. Child Protection'!AB$1,FALSE))</f>
        <v>MICS 2019</v>
      </c>
      <c r="AA189" s="74"/>
      <c r="AB189" s="74"/>
      <c r="AC189" s="74"/>
      <c r="AD189" s="74"/>
    </row>
    <row r="190" spans="1:30" x14ac:dyDescent="0.25">
      <c r="A190" s="61" t="s">
        <v>271</v>
      </c>
      <c r="B190" s="61" t="s">
        <v>512</v>
      </c>
      <c r="C190" s="74">
        <v>255.48499359950372</v>
      </c>
      <c r="D190" s="61" t="s">
        <v>12</v>
      </c>
      <c r="E190" s="69">
        <v>2016</v>
      </c>
      <c r="F190" s="71" t="s">
        <v>545</v>
      </c>
      <c r="G190" s="72"/>
      <c r="H190" s="73" t="s">
        <v>661</v>
      </c>
      <c r="J190" s="61">
        <f>IF(VLOOKUP($A190,'[1]2. Child Protection'!$B$8:$BG$226,'[1]2. Child Protection'!T$1,FALSE)=C190,"",VLOOKUP($A190,'[1]2. Child Protection'!$B$8:$BG$226,'[1]2. Child Protection'!T$1,FALSE)-C190)</f>
        <v>-217.48499359950372</v>
      </c>
      <c r="K190" s="61" t="str">
        <f>IF(VLOOKUP($A190,'[1]2. Child Protection'!$B$8:$BG$226,'[1]2. Child Protection'!U$1,FALSE)=D190,"",VLOOKUP($A190,'[1]2. Child Protection'!$B$8:$BG$226,'[1]2. Child Protection'!U$1,FALSE))</f>
        <v/>
      </c>
      <c r="L190" s="74" t="e">
        <f>IF(VLOOKUP($A190,'[1]2. Child Protection'!$B$8:$BG$226,'[1]2. Child Protection'!V$1,FALSE)=#REF!,"",VLOOKUP($A190,'[1]2. Child Protection'!$B$8:$BG$226,'[1]2. Child Protection'!V$1,FALSE)-#REF!)</f>
        <v>#REF!</v>
      </c>
      <c r="M190" s="74" t="e">
        <f>IF(VLOOKUP($A190,'[1]2. Child Protection'!$B$8:$BG$226,'[1]2. Child Protection'!W$1,FALSE)=#REF!,"",VLOOKUP($A190,'[1]2. Child Protection'!$B$8:$BG$226,'[1]2. Child Protection'!W$1,FALSE))</f>
        <v>#REF!</v>
      </c>
      <c r="N190" s="74">
        <f>IF(VLOOKUP($A190,'[1]2. Child Protection'!$B$8:$BG$226,'[1]2. Child Protection'!X$1,FALSE)=E190,"",VLOOKUP($A190,'[1]2. Child Protection'!$B$8:$BG$226,'[1]2. Child Protection'!X$1,FALSE)-E190)</f>
        <v>-1956.2</v>
      </c>
      <c r="O190" s="74" t="e">
        <f>IF(VLOOKUP($A190,'[1]2. Child Protection'!$B$8:$BG$226,'[1]2. Child Protection'!Y$1,FALSE)=#REF!,"",VLOOKUP($A190,'[1]2. Child Protection'!$B$8:$BG$226,'[1]2. Child Protection'!Y$1,FALSE))</f>
        <v>#REF!</v>
      </c>
      <c r="P190" s="74" t="e">
        <f>IF(VLOOKUP($A190,'[1]2. Child Protection'!$B$8:$BG$226,'[1]2. Child Protection'!Z$1,FALSE)=F190,"",VLOOKUP($A190,'[1]2. Child Protection'!$B$8:$BG$226,'[1]2. Child Protection'!Z$1,FALSE)-F190)</f>
        <v>#VALUE!</v>
      </c>
      <c r="Q190" s="74" t="str">
        <f>IF(VLOOKUP($A190,'[1]2. Child Protection'!$B$8:$BG$226,'[1]2. Child Protection'!AA$1,FALSE)=G190,"",VLOOKUP($A190,'[1]2. Child Protection'!$B$8:$BG$226,'[1]2. Child Protection'!AA$1,FALSE))</f>
        <v/>
      </c>
      <c r="R190" s="61" t="str">
        <f>IF(VLOOKUP($A190,'[1]2. Child Protection'!$B$8:$BG$226,'[1]2. Child Protection'!AB$1,FALSE)=H190,"",VLOOKUP($A190,'[1]2. Child Protection'!$B$8:$BG$226,'[1]2. Child Protection'!AB$1,FALSE))</f>
        <v>DHS 2016</v>
      </c>
      <c r="AA190" s="74"/>
      <c r="AB190" s="74"/>
      <c r="AC190" s="74"/>
      <c r="AD190" s="74"/>
    </row>
    <row r="191" spans="1:30" x14ac:dyDescent="0.25">
      <c r="A191" s="61" t="s">
        <v>273</v>
      </c>
      <c r="B191" s="61" t="s">
        <v>514</v>
      </c>
      <c r="C191" s="74" t="s">
        <v>12</v>
      </c>
      <c r="D191" s="61" t="s">
        <v>12</v>
      </c>
      <c r="E191" s="69" t="s">
        <v>12</v>
      </c>
      <c r="F191" s="71" t="s">
        <v>12</v>
      </c>
      <c r="G191" s="72" t="s">
        <v>12</v>
      </c>
      <c r="H191" s="73" t="s">
        <v>12</v>
      </c>
      <c r="J191" s="61" t="e">
        <f>IF(VLOOKUP($A191,'[1]2. Child Protection'!$B$8:$BG$226,'[1]2. Child Protection'!T$1,FALSE)=C191,"",VLOOKUP($A191,'[1]2. Child Protection'!$B$8:$BG$226,'[1]2. Child Protection'!T$1,FALSE)-C191)</f>
        <v>#VALUE!</v>
      </c>
      <c r="K191" s="61" t="str">
        <f>IF(VLOOKUP($A191,'[1]2. Child Protection'!$B$8:$BG$226,'[1]2. Child Protection'!U$1,FALSE)=D191,"",VLOOKUP($A191,'[1]2. Child Protection'!$B$8:$BG$226,'[1]2. Child Protection'!U$1,FALSE))</f>
        <v/>
      </c>
      <c r="L191" s="74" t="e">
        <f>IF(VLOOKUP($A191,'[1]2. Child Protection'!$B$8:$BG$226,'[1]2. Child Protection'!V$1,FALSE)=#REF!,"",VLOOKUP($A191,'[1]2. Child Protection'!$B$8:$BG$226,'[1]2. Child Protection'!V$1,FALSE)-#REF!)</f>
        <v>#REF!</v>
      </c>
      <c r="M191" s="74" t="e">
        <f>IF(VLOOKUP($A191,'[1]2. Child Protection'!$B$8:$BG$226,'[1]2. Child Protection'!W$1,FALSE)=#REF!,"",VLOOKUP($A191,'[1]2. Child Protection'!$B$8:$BG$226,'[1]2. Child Protection'!W$1,FALSE))</f>
        <v>#REF!</v>
      </c>
      <c r="N191" s="74" t="e">
        <f>IF(VLOOKUP($A191,'[1]2. Child Protection'!$B$8:$BG$226,'[1]2. Child Protection'!X$1,FALSE)=E191,"",VLOOKUP($A191,'[1]2. Child Protection'!$B$8:$BG$226,'[1]2. Child Protection'!X$1,FALSE)-E191)</f>
        <v>#VALUE!</v>
      </c>
      <c r="O191" s="74" t="e">
        <f>IF(VLOOKUP($A191,'[1]2. Child Protection'!$B$8:$BG$226,'[1]2. Child Protection'!Y$1,FALSE)=#REF!,"",VLOOKUP($A191,'[1]2. Child Protection'!$B$8:$BG$226,'[1]2. Child Protection'!Y$1,FALSE))</f>
        <v>#REF!</v>
      </c>
      <c r="P191" s="74" t="e">
        <f>IF(VLOOKUP($A191,'[1]2. Child Protection'!$B$8:$BG$226,'[1]2. Child Protection'!Z$1,FALSE)=F191,"",VLOOKUP($A191,'[1]2. Child Protection'!$B$8:$BG$226,'[1]2. Child Protection'!Z$1,FALSE)-F191)</f>
        <v>#VALUE!</v>
      </c>
      <c r="Q191" s="74" t="str">
        <f>IF(VLOOKUP($A191,'[1]2. Child Protection'!$B$8:$BG$226,'[1]2. Child Protection'!AA$1,FALSE)=G191,"",VLOOKUP($A191,'[1]2. Child Protection'!$B$8:$BG$226,'[1]2. Child Protection'!AA$1,FALSE))</f>
        <v/>
      </c>
      <c r="R191" s="61" t="str">
        <f>IF(VLOOKUP($A191,'[1]2. Child Protection'!$B$8:$BG$226,'[1]2. Child Protection'!AB$1,FALSE)=H191,"",VLOOKUP($A191,'[1]2. Child Protection'!$B$8:$BG$226,'[1]2. Child Protection'!AB$1,FALSE))</f>
        <v>MICS 2019</v>
      </c>
      <c r="AA191" s="74"/>
      <c r="AB191" s="74"/>
      <c r="AC191" s="74"/>
      <c r="AD191" s="74"/>
    </row>
    <row r="192" spans="1:30" x14ac:dyDescent="0.25">
      <c r="A192" s="61" t="s">
        <v>275</v>
      </c>
      <c r="B192" s="61" t="s">
        <v>515</v>
      </c>
      <c r="C192" s="74">
        <v>163.98062210710603</v>
      </c>
      <c r="D192" s="61" t="s">
        <v>12</v>
      </c>
      <c r="E192" s="69">
        <v>2021</v>
      </c>
      <c r="F192" s="71" t="s">
        <v>545</v>
      </c>
      <c r="G192" s="72"/>
      <c r="H192" s="73" t="s">
        <v>663</v>
      </c>
      <c r="J192" s="61">
        <f>IF(VLOOKUP($A192,'[1]2. Child Protection'!$B$8:$BG$226,'[1]2. Child Protection'!T$1,FALSE)=C192,"",VLOOKUP($A192,'[1]2. Child Protection'!$B$8:$BG$226,'[1]2. Child Protection'!T$1,FALSE)-C192)</f>
        <v>-79.280622107106026</v>
      </c>
      <c r="K192" s="61" t="str">
        <f>IF(VLOOKUP($A192,'[1]2. Child Protection'!$B$8:$BG$226,'[1]2. Child Protection'!U$1,FALSE)=D192,"",VLOOKUP($A192,'[1]2. Child Protection'!$B$8:$BG$226,'[1]2. Child Protection'!U$1,FALSE))</f>
        <v>x</v>
      </c>
      <c r="L192" s="74" t="e">
        <f>IF(VLOOKUP($A192,'[1]2. Child Protection'!$B$8:$BG$226,'[1]2. Child Protection'!V$1,FALSE)=#REF!,"",VLOOKUP($A192,'[1]2. Child Protection'!$B$8:$BG$226,'[1]2. Child Protection'!V$1,FALSE)-#REF!)</f>
        <v>#REF!</v>
      </c>
      <c r="M192" s="74" t="e">
        <f>IF(VLOOKUP($A192,'[1]2. Child Protection'!$B$8:$BG$226,'[1]2. Child Protection'!W$1,FALSE)=#REF!,"",VLOOKUP($A192,'[1]2. Child Protection'!$B$8:$BG$226,'[1]2. Child Protection'!W$1,FALSE))</f>
        <v>#REF!</v>
      </c>
      <c r="N192" s="74">
        <f>IF(VLOOKUP($A192,'[1]2. Child Protection'!$B$8:$BG$226,'[1]2. Child Protection'!X$1,FALSE)=E192,"",VLOOKUP($A192,'[1]2. Child Protection'!$B$8:$BG$226,'[1]2. Child Protection'!X$1,FALSE)-E192)</f>
        <v>-1924.5</v>
      </c>
      <c r="O192" s="74" t="e">
        <f>IF(VLOOKUP($A192,'[1]2. Child Protection'!$B$8:$BG$226,'[1]2. Child Protection'!Y$1,FALSE)=#REF!,"",VLOOKUP($A192,'[1]2. Child Protection'!$B$8:$BG$226,'[1]2. Child Protection'!Y$1,FALSE))</f>
        <v>#REF!</v>
      </c>
      <c r="P192" s="74" t="e">
        <f>IF(VLOOKUP($A192,'[1]2. Child Protection'!$B$8:$BG$226,'[1]2. Child Protection'!Z$1,FALSE)=F192,"",VLOOKUP($A192,'[1]2. Child Protection'!$B$8:$BG$226,'[1]2. Child Protection'!Z$1,FALSE)-F192)</f>
        <v>#VALUE!</v>
      </c>
      <c r="Q192" s="74" t="str">
        <f>IF(VLOOKUP($A192,'[1]2. Child Protection'!$B$8:$BG$226,'[1]2. Child Protection'!AA$1,FALSE)=G192,"",VLOOKUP($A192,'[1]2. Child Protection'!$B$8:$BG$226,'[1]2. Child Protection'!AA$1,FALSE))</f>
        <v>x</v>
      </c>
      <c r="R192" s="61" t="str">
        <f>IF(VLOOKUP($A192,'[1]2. Child Protection'!$B$8:$BG$226,'[1]2. Child Protection'!AB$1,FALSE)=H192,"",VLOOKUP($A192,'[1]2. Child Protection'!$B$8:$BG$226,'[1]2. Child Protection'!AB$1,FALSE))</f>
        <v>MICS 2011</v>
      </c>
      <c r="AA192" s="74"/>
      <c r="AB192" s="74"/>
      <c r="AC192" s="74"/>
      <c r="AD192" s="74"/>
    </row>
    <row r="193" spans="1:30" x14ac:dyDescent="0.25">
      <c r="A193" s="61" t="s">
        <v>276</v>
      </c>
      <c r="B193" s="61" t="s">
        <v>516</v>
      </c>
      <c r="C193" s="74">
        <v>101.08558969843286</v>
      </c>
      <c r="D193" s="61" t="s">
        <v>12</v>
      </c>
      <c r="E193" s="69">
        <v>2013</v>
      </c>
      <c r="F193" s="71" t="s">
        <v>545</v>
      </c>
      <c r="G193" s="72"/>
      <c r="H193" s="73" t="s">
        <v>664</v>
      </c>
      <c r="J193" s="61">
        <f>IF(VLOOKUP($A193,'[1]2. Child Protection'!$B$8:$BG$226,'[1]2. Child Protection'!T$1,FALSE)=C193,"",VLOOKUP($A193,'[1]2. Child Protection'!$B$8:$BG$226,'[1]2. Child Protection'!T$1,FALSE)-C193)</f>
        <v>-1.1855896984328496</v>
      </c>
      <c r="K193" s="61" t="str">
        <f>IF(VLOOKUP($A193,'[1]2. Child Protection'!$B$8:$BG$226,'[1]2. Child Protection'!U$1,FALSE)=D193,"",VLOOKUP($A193,'[1]2. Child Protection'!$B$8:$BG$226,'[1]2. Child Protection'!U$1,FALSE))</f>
        <v/>
      </c>
      <c r="L193" s="74" t="e">
        <f>IF(VLOOKUP($A193,'[1]2. Child Protection'!$B$8:$BG$226,'[1]2. Child Protection'!V$1,FALSE)=#REF!,"",VLOOKUP($A193,'[1]2. Child Protection'!$B$8:$BG$226,'[1]2. Child Protection'!V$1,FALSE)-#REF!)</f>
        <v>#REF!</v>
      </c>
      <c r="M193" s="74" t="e">
        <f>IF(VLOOKUP($A193,'[1]2. Child Protection'!$B$8:$BG$226,'[1]2. Child Protection'!W$1,FALSE)=#REF!,"",VLOOKUP($A193,'[1]2. Child Protection'!$B$8:$BG$226,'[1]2. Child Protection'!W$1,FALSE))</f>
        <v>#REF!</v>
      </c>
      <c r="N193" s="74">
        <f>IF(VLOOKUP($A193,'[1]2. Child Protection'!$B$8:$BG$226,'[1]2. Child Protection'!X$1,FALSE)=E193,"",VLOOKUP($A193,'[1]2. Child Protection'!$B$8:$BG$226,'[1]2. Child Protection'!X$1,FALSE)-E193)</f>
        <v>-1913.1</v>
      </c>
      <c r="O193" s="74" t="e">
        <f>IF(VLOOKUP($A193,'[1]2. Child Protection'!$B$8:$BG$226,'[1]2. Child Protection'!Y$1,FALSE)=#REF!,"",VLOOKUP($A193,'[1]2. Child Protection'!$B$8:$BG$226,'[1]2. Child Protection'!Y$1,FALSE))</f>
        <v>#REF!</v>
      </c>
      <c r="P193" s="74" t="e">
        <f>IF(VLOOKUP($A193,'[1]2. Child Protection'!$B$8:$BG$226,'[1]2. Child Protection'!Z$1,FALSE)=F193,"",VLOOKUP($A193,'[1]2. Child Protection'!$B$8:$BG$226,'[1]2. Child Protection'!Z$1,FALSE)-F193)</f>
        <v>#VALUE!</v>
      </c>
      <c r="Q193" s="74" t="str">
        <f>IF(VLOOKUP($A193,'[1]2. Child Protection'!$B$8:$BG$226,'[1]2. Child Protection'!AA$1,FALSE)=G193,"",VLOOKUP($A193,'[1]2. Child Protection'!$B$8:$BG$226,'[1]2. Child Protection'!AA$1,FALSE))</f>
        <v/>
      </c>
      <c r="R193" s="61" t="str">
        <f>IF(VLOOKUP($A193,'[1]2. Child Protection'!$B$8:$BG$226,'[1]2. Child Protection'!AB$1,FALSE)=H193,"",VLOOKUP($A193,'[1]2. Child Protection'!$B$8:$BG$226,'[1]2. Child Protection'!AB$1,FALSE))</f>
        <v>MICS 2018</v>
      </c>
      <c r="AA193" s="74"/>
      <c r="AB193" s="74"/>
      <c r="AC193" s="74"/>
      <c r="AD193" s="74"/>
    </row>
    <row r="194" spans="1:30" x14ac:dyDescent="0.25">
      <c r="A194" s="61" t="s">
        <v>689</v>
      </c>
      <c r="B194" s="61" t="s">
        <v>517</v>
      </c>
      <c r="C194" s="96">
        <v>55.589985269354031</v>
      </c>
      <c r="D194" s="61" t="s">
        <v>28</v>
      </c>
      <c r="E194" s="69">
        <v>2020</v>
      </c>
      <c r="F194" s="71" t="s">
        <v>562</v>
      </c>
      <c r="G194" s="72" t="s">
        <v>563</v>
      </c>
      <c r="H194" s="73" t="s">
        <v>665</v>
      </c>
      <c r="J194" s="61" t="e">
        <f>IF(VLOOKUP($A194,'[1]2. Child Protection'!$B$8:$BG$226,'[1]2. Child Protection'!T$1,FALSE)=C194,"",VLOOKUP($A194,'[1]2. Child Protection'!$B$8:$BG$226,'[1]2. Child Protection'!T$1,FALSE)-C194)</f>
        <v>#N/A</v>
      </c>
      <c r="K194" s="61" t="e">
        <f>IF(VLOOKUP($A194,'[1]2. Child Protection'!$B$8:$BG$226,'[1]2. Child Protection'!U$1,FALSE)=D194,"",VLOOKUP($A194,'[1]2. Child Protection'!$B$8:$BG$226,'[1]2. Child Protection'!U$1,FALSE))</f>
        <v>#N/A</v>
      </c>
      <c r="L194" s="74" t="e">
        <f>IF(VLOOKUP($A194,'[1]2. Child Protection'!$B$8:$BG$226,'[1]2. Child Protection'!V$1,FALSE)=#REF!,"",VLOOKUP($A194,'[1]2. Child Protection'!$B$8:$BG$226,'[1]2. Child Protection'!V$1,FALSE)-#REF!)</f>
        <v>#N/A</v>
      </c>
      <c r="M194" s="74" t="e">
        <f>IF(VLOOKUP($A194,'[1]2. Child Protection'!$B$8:$BG$226,'[1]2. Child Protection'!W$1,FALSE)=#REF!,"",VLOOKUP($A194,'[1]2. Child Protection'!$B$8:$BG$226,'[1]2. Child Protection'!W$1,FALSE))</f>
        <v>#N/A</v>
      </c>
      <c r="N194" s="74" t="e">
        <f>IF(VLOOKUP($A194,'[1]2. Child Protection'!$B$8:$BG$226,'[1]2. Child Protection'!X$1,FALSE)=E194,"",VLOOKUP($A194,'[1]2. Child Protection'!$B$8:$BG$226,'[1]2. Child Protection'!X$1,FALSE)-E194)</f>
        <v>#N/A</v>
      </c>
      <c r="O194" s="74" t="e">
        <f>IF(VLOOKUP($A194,'[1]2. Child Protection'!$B$8:$BG$226,'[1]2. Child Protection'!Y$1,FALSE)=#REF!,"",VLOOKUP($A194,'[1]2. Child Protection'!$B$8:$BG$226,'[1]2. Child Protection'!Y$1,FALSE))</f>
        <v>#N/A</v>
      </c>
      <c r="P194" s="74" t="e">
        <f>IF(VLOOKUP($A194,'[1]2. Child Protection'!$B$8:$BG$226,'[1]2. Child Protection'!Z$1,FALSE)=F194,"",VLOOKUP($A194,'[1]2. Child Protection'!$B$8:$BG$226,'[1]2. Child Protection'!Z$1,FALSE)-F194)</f>
        <v>#N/A</v>
      </c>
      <c r="Q194" s="74" t="e">
        <f>IF(VLOOKUP($A194,'[1]2. Child Protection'!$B$8:$BG$226,'[1]2. Child Protection'!AA$1,FALSE)=G194,"",VLOOKUP($A194,'[1]2. Child Protection'!$B$8:$BG$226,'[1]2. Child Protection'!AA$1,FALSE))</f>
        <v>#N/A</v>
      </c>
      <c r="R194" s="61" t="e">
        <f>IF(VLOOKUP($A194,'[1]2. Child Protection'!$B$8:$BG$226,'[1]2. Child Protection'!AB$1,FALSE)=H194,"",VLOOKUP($A194,'[1]2. Child Protection'!$B$8:$BG$226,'[1]2. Child Protection'!AB$1,FALSE))</f>
        <v>#N/A</v>
      </c>
      <c r="AA194" s="74"/>
      <c r="AB194" s="74"/>
      <c r="AC194" s="74"/>
      <c r="AD194" s="74"/>
    </row>
    <row r="195" spans="1:30" x14ac:dyDescent="0.25">
      <c r="A195" s="61" t="s">
        <v>279</v>
      </c>
      <c r="B195" s="61" t="s">
        <v>520</v>
      </c>
      <c r="C195" s="74" t="s">
        <v>12</v>
      </c>
      <c r="D195" s="61" t="s">
        <v>12</v>
      </c>
      <c r="E195" s="69" t="s">
        <v>12</v>
      </c>
      <c r="F195" s="71" t="s">
        <v>12</v>
      </c>
      <c r="G195" s="72" t="s">
        <v>12</v>
      </c>
      <c r="H195" s="73" t="s">
        <v>12</v>
      </c>
      <c r="J195" s="61" t="e">
        <f>IF(VLOOKUP($A195,'[1]2. Child Protection'!$B$8:$BG$226,'[1]2. Child Protection'!T$1,FALSE)=C195,"",VLOOKUP($A195,'[1]2. Child Protection'!$B$8:$BG$226,'[1]2. Child Protection'!T$1,FALSE)-C195)</f>
        <v>#VALUE!</v>
      </c>
      <c r="K195" s="61" t="str">
        <f>IF(VLOOKUP($A195,'[1]2. Child Protection'!$B$8:$BG$226,'[1]2. Child Protection'!U$1,FALSE)=D195,"",VLOOKUP($A195,'[1]2. Child Protection'!$B$8:$BG$226,'[1]2. Child Protection'!U$1,FALSE))</f>
        <v/>
      </c>
      <c r="L195" s="74" t="e">
        <f>IF(VLOOKUP($A195,'[1]2. Child Protection'!$B$8:$BG$226,'[1]2. Child Protection'!V$1,FALSE)=#REF!,"",VLOOKUP($A195,'[1]2. Child Protection'!$B$8:$BG$226,'[1]2. Child Protection'!V$1,FALSE)-#REF!)</f>
        <v>#REF!</v>
      </c>
      <c r="M195" s="74" t="e">
        <f>IF(VLOOKUP($A195,'[1]2. Child Protection'!$B$8:$BG$226,'[1]2. Child Protection'!W$1,FALSE)=#REF!,"",VLOOKUP($A195,'[1]2. Child Protection'!$B$8:$BG$226,'[1]2. Child Protection'!W$1,FALSE))</f>
        <v>#REF!</v>
      </c>
      <c r="N195" s="74" t="e">
        <f>IF(VLOOKUP($A195,'[1]2. Child Protection'!$B$8:$BG$226,'[1]2. Child Protection'!X$1,FALSE)=E195,"",VLOOKUP($A195,'[1]2. Child Protection'!$B$8:$BG$226,'[1]2. Child Protection'!X$1,FALSE)-E195)</f>
        <v>#VALUE!</v>
      </c>
      <c r="O195" s="74" t="e">
        <f>IF(VLOOKUP($A195,'[1]2. Child Protection'!$B$8:$BG$226,'[1]2. Child Protection'!Y$1,FALSE)=#REF!,"",VLOOKUP($A195,'[1]2. Child Protection'!$B$8:$BG$226,'[1]2. Child Protection'!Y$1,FALSE))</f>
        <v>#REF!</v>
      </c>
      <c r="P195" s="74" t="e">
        <f>IF(VLOOKUP($A195,'[1]2. Child Protection'!$B$8:$BG$226,'[1]2. Child Protection'!Z$1,FALSE)=F195,"",VLOOKUP($A195,'[1]2. Child Protection'!$B$8:$BG$226,'[1]2. Child Protection'!Z$1,FALSE)-F195)</f>
        <v>#VALUE!</v>
      </c>
      <c r="Q195" s="74" t="str">
        <f>IF(VLOOKUP($A195,'[1]2. Child Protection'!$B$8:$BG$226,'[1]2. Child Protection'!AA$1,FALSE)=G195,"",VLOOKUP($A195,'[1]2. Child Protection'!$B$8:$BG$226,'[1]2. Child Protection'!AA$1,FALSE))</f>
        <v/>
      </c>
      <c r="R195" s="61" t="str">
        <f>IF(VLOOKUP($A195,'[1]2. Child Protection'!$B$8:$BG$226,'[1]2. Child Protection'!AB$1,FALSE)=H195,"",VLOOKUP($A195,'[1]2. Child Protection'!$B$8:$BG$226,'[1]2. Child Protection'!AB$1,FALSE))</f>
        <v>MICS 2019-20</v>
      </c>
      <c r="AA195" s="74"/>
      <c r="AB195" s="74"/>
      <c r="AC195" s="74"/>
      <c r="AD195" s="74"/>
    </row>
    <row r="196" spans="1:30" x14ac:dyDescent="0.25">
      <c r="A196" s="61" t="s">
        <v>287</v>
      </c>
      <c r="B196" s="61" t="s">
        <v>510</v>
      </c>
      <c r="C196" s="74">
        <v>49.133588997966115</v>
      </c>
      <c r="D196" s="61" t="s">
        <v>12</v>
      </c>
      <c r="E196" s="69">
        <v>2010</v>
      </c>
      <c r="F196" s="71" t="s">
        <v>545</v>
      </c>
      <c r="G196" s="72"/>
      <c r="H196" s="73" t="s">
        <v>670</v>
      </c>
      <c r="J196" s="61">
        <f>IF(VLOOKUP($A196,'[1]2. Child Protection'!$B$8:$BG$226,'[1]2. Child Protection'!T$1,FALSE)=C196,"",VLOOKUP($A196,'[1]2. Child Protection'!$B$8:$BG$226,'[1]2. Child Protection'!T$1,FALSE)-C196)</f>
        <v>-25.833588997966114</v>
      </c>
      <c r="K196" s="61" t="str">
        <f>IF(VLOOKUP($A196,'[1]2. Child Protection'!$B$8:$BG$226,'[1]2. Child Protection'!U$1,FALSE)=D196,"",VLOOKUP($A196,'[1]2. Child Protection'!$B$8:$BG$226,'[1]2. Child Protection'!U$1,FALSE))</f>
        <v/>
      </c>
      <c r="L196" s="74" t="e">
        <f>IF(VLOOKUP($A196,'[1]2. Child Protection'!$B$8:$BG$226,'[1]2. Child Protection'!V$1,FALSE)=#REF!,"",VLOOKUP($A196,'[1]2. Child Protection'!$B$8:$BG$226,'[1]2. Child Protection'!V$1,FALSE)-#REF!)</f>
        <v>#REF!</v>
      </c>
      <c r="M196" s="74" t="e">
        <f>IF(VLOOKUP($A196,'[1]2. Child Protection'!$B$8:$BG$226,'[1]2. Child Protection'!W$1,FALSE)=#REF!,"",VLOOKUP($A196,'[1]2. Child Protection'!$B$8:$BG$226,'[1]2. Child Protection'!W$1,FALSE))</f>
        <v>#REF!</v>
      </c>
      <c r="N196" s="74">
        <f>IF(VLOOKUP($A196,'[1]2. Child Protection'!$B$8:$BG$226,'[1]2. Child Protection'!X$1,FALSE)=E196,"",VLOOKUP($A196,'[1]2. Child Protection'!$B$8:$BG$226,'[1]2. Child Protection'!X$1,FALSE)-E196)</f>
        <v>-1982.2</v>
      </c>
      <c r="O196" s="74" t="e">
        <f>IF(VLOOKUP($A196,'[1]2. Child Protection'!$B$8:$BG$226,'[1]2. Child Protection'!Y$1,FALSE)=#REF!,"",VLOOKUP($A196,'[1]2. Child Protection'!$B$8:$BG$226,'[1]2. Child Protection'!Y$1,FALSE))</f>
        <v>#REF!</v>
      </c>
      <c r="P196" s="74" t="e">
        <f>IF(VLOOKUP($A196,'[1]2. Child Protection'!$B$8:$BG$226,'[1]2. Child Protection'!Z$1,FALSE)=F196,"",VLOOKUP($A196,'[1]2. Child Protection'!$B$8:$BG$226,'[1]2. Child Protection'!Z$1,FALSE)-F196)</f>
        <v>#VALUE!</v>
      </c>
      <c r="Q196" s="74" t="str">
        <f>IF(VLOOKUP($A196,'[1]2. Child Protection'!$B$8:$BG$226,'[1]2. Child Protection'!AA$1,FALSE)=G196,"",VLOOKUP($A196,'[1]2. Child Protection'!$B$8:$BG$226,'[1]2. Child Protection'!AA$1,FALSE))</f>
        <v/>
      </c>
      <c r="R196" s="61" t="str">
        <f>IF(VLOOKUP($A196,'[1]2. Child Protection'!$B$8:$BG$226,'[1]2. Child Protection'!AB$1,FALSE)=H196,"",VLOOKUP($A196,'[1]2. Child Protection'!$B$8:$BG$226,'[1]2. Child Protection'!AB$1,FALSE))</f>
        <v>DHS 2015-16</v>
      </c>
      <c r="AA196" s="74"/>
      <c r="AB196" s="74"/>
      <c r="AC196" s="74"/>
      <c r="AD196" s="74"/>
    </row>
    <row r="197" spans="1:30" x14ac:dyDescent="0.25">
      <c r="A197" s="61" t="s">
        <v>281</v>
      </c>
      <c r="B197" s="61" t="s">
        <v>521</v>
      </c>
      <c r="C197" s="74">
        <v>226.63036660962649</v>
      </c>
      <c r="D197" s="61" t="s">
        <v>12</v>
      </c>
      <c r="E197" s="69">
        <v>2012</v>
      </c>
      <c r="F197" s="71" t="s">
        <v>545</v>
      </c>
      <c r="G197" s="72"/>
      <c r="H197" s="73" t="s">
        <v>668</v>
      </c>
      <c r="J197" s="61">
        <f>IF(VLOOKUP($A197,'[1]2. Child Protection'!$B$8:$BG$226,'[1]2. Child Protection'!T$1,FALSE)=C197,"",VLOOKUP($A197,'[1]2. Child Protection'!$B$8:$BG$226,'[1]2. Child Protection'!T$1,FALSE)-C197)</f>
        <v>-201.13036660962649</v>
      </c>
      <c r="K197" s="61" t="str">
        <f>IF(VLOOKUP($A197,'[1]2. Child Protection'!$B$8:$BG$226,'[1]2. Child Protection'!U$1,FALSE)=D197,"",VLOOKUP($A197,'[1]2. Child Protection'!$B$8:$BG$226,'[1]2. Child Protection'!U$1,FALSE))</f>
        <v/>
      </c>
      <c r="L197" s="74" t="e">
        <f>IF(VLOOKUP($A197,'[1]2. Child Protection'!$B$8:$BG$226,'[1]2. Child Protection'!V$1,FALSE)=#REF!,"",VLOOKUP($A197,'[1]2. Child Protection'!$B$8:$BG$226,'[1]2. Child Protection'!V$1,FALSE)-#REF!)</f>
        <v>#REF!</v>
      </c>
      <c r="M197" s="74" t="e">
        <f>IF(VLOOKUP($A197,'[1]2. Child Protection'!$B$8:$BG$226,'[1]2. Child Protection'!W$1,FALSE)=#REF!,"",VLOOKUP($A197,'[1]2. Child Protection'!$B$8:$BG$226,'[1]2. Child Protection'!W$1,FALSE))</f>
        <v>#REF!</v>
      </c>
      <c r="N197" s="74">
        <f>IF(VLOOKUP($A197,'[1]2. Child Protection'!$B$8:$BG$226,'[1]2. Child Protection'!X$1,FALSE)=E197,"",VLOOKUP($A197,'[1]2. Child Protection'!$B$8:$BG$226,'[1]2. Child Protection'!X$1,FALSE)-E197)</f>
        <v>-1979.8</v>
      </c>
      <c r="O197" s="74" t="e">
        <f>IF(VLOOKUP($A197,'[1]2. Child Protection'!$B$8:$BG$226,'[1]2. Child Protection'!Y$1,FALSE)=#REF!,"",VLOOKUP($A197,'[1]2. Child Protection'!$B$8:$BG$226,'[1]2. Child Protection'!Y$1,FALSE))</f>
        <v>#REF!</v>
      </c>
      <c r="P197" s="74" t="e">
        <f>IF(VLOOKUP($A197,'[1]2. Child Protection'!$B$8:$BG$226,'[1]2. Child Protection'!Z$1,FALSE)=F197,"",VLOOKUP($A197,'[1]2. Child Protection'!$B$8:$BG$226,'[1]2. Child Protection'!Z$1,FALSE)-F197)</f>
        <v>#VALUE!</v>
      </c>
      <c r="Q197" s="74" t="str">
        <f>IF(VLOOKUP($A197,'[1]2. Child Protection'!$B$8:$BG$226,'[1]2. Child Protection'!AA$1,FALSE)=G197,"",VLOOKUP($A197,'[1]2. Child Protection'!$B$8:$BG$226,'[1]2. Child Protection'!AA$1,FALSE))</f>
        <v/>
      </c>
      <c r="R197" s="61" t="str">
        <f>IF(VLOOKUP($A197,'[1]2. Child Protection'!$B$8:$BG$226,'[1]2. Child Protection'!AB$1,FALSE)=H197,"",VLOOKUP($A197,'[1]2. Child Protection'!$B$8:$BG$226,'[1]2. Child Protection'!AB$1,FALSE))</f>
        <v>DHS 2016</v>
      </c>
      <c r="AA197" s="74"/>
      <c r="AB197" s="74"/>
      <c r="AC197" s="74"/>
      <c r="AD197" s="74"/>
    </row>
    <row r="198" spans="1:30" x14ac:dyDescent="0.25">
      <c r="A198" s="61" t="s">
        <v>282</v>
      </c>
      <c r="B198" s="61" t="s">
        <v>522</v>
      </c>
      <c r="C198" s="74">
        <v>631.81169313850262</v>
      </c>
      <c r="D198" s="61" t="s">
        <v>12</v>
      </c>
      <c r="E198" s="69">
        <v>2020</v>
      </c>
      <c r="F198" s="71" t="s">
        <v>545</v>
      </c>
      <c r="G198" s="72"/>
      <c r="H198" s="73" t="s">
        <v>669</v>
      </c>
      <c r="J198" s="61">
        <f>IF(VLOOKUP($A198,'[1]2. Child Protection'!$B$8:$BG$226,'[1]2. Child Protection'!T$1,FALSE)=C198,"",VLOOKUP($A198,'[1]2. Child Protection'!$B$8:$BG$226,'[1]2. Child Protection'!T$1,FALSE)-C198)</f>
        <v>-533.01169313850266</v>
      </c>
      <c r="K198" s="61" t="str">
        <f>IF(VLOOKUP($A198,'[1]2. Child Protection'!$B$8:$BG$226,'[1]2. Child Protection'!U$1,FALSE)=D198,"",VLOOKUP($A198,'[1]2. Child Protection'!$B$8:$BG$226,'[1]2. Child Protection'!U$1,FALSE))</f>
        <v/>
      </c>
      <c r="L198" s="74" t="e">
        <f>IF(VLOOKUP($A198,'[1]2. Child Protection'!$B$8:$BG$226,'[1]2. Child Protection'!V$1,FALSE)=#REF!,"",VLOOKUP($A198,'[1]2. Child Protection'!$B$8:$BG$226,'[1]2. Child Protection'!V$1,FALSE)-#REF!)</f>
        <v>#REF!</v>
      </c>
      <c r="M198" s="74" t="e">
        <f>IF(VLOOKUP($A198,'[1]2. Child Protection'!$B$8:$BG$226,'[1]2. Child Protection'!W$1,FALSE)=#REF!,"",VLOOKUP($A198,'[1]2. Child Protection'!$B$8:$BG$226,'[1]2. Child Protection'!W$1,FALSE))</f>
        <v>#REF!</v>
      </c>
      <c r="N198" s="74">
        <f>IF(VLOOKUP($A198,'[1]2. Child Protection'!$B$8:$BG$226,'[1]2. Child Protection'!X$1,FALSE)=E198,"",VLOOKUP($A198,'[1]2. Child Protection'!$B$8:$BG$226,'[1]2. Child Protection'!X$1,FALSE)-E198)</f>
        <v>-1920.1</v>
      </c>
      <c r="O198" s="74" t="e">
        <f>IF(VLOOKUP($A198,'[1]2. Child Protection'!$B$8:$BG$226,'[1]2. Child Protection'!Y$1,FALSE)=#REF!,"",VLOOKUP($A198,'[1]2. Child Protection'!$B$8:$BG$226,'[1]2. Child Protection'!Y$1,FALSE))</f>
        <v>#REF!</v>
      </c>
      <c r="P198" s="74" t="e">
        <f>IF(VLOOKUP($A198,'[1]2. Child Protection'!$B$8:$BG$226,'[1]2. Child Protection'!Z$1,FALSE)=F198,"",VLOOKUP($A198,'[1]2. Child Protection'!$B$8:$BG$226,'[1]2. Child Protection'!Z$1,FALSE)-F198)</f>
        <v>#VALUE!</v>
      </c>
      <c r="Q198" s="74" t="str">
        <f>IF(VLOOKUP($A198,'[1]2. Child Protection'!$B$8:$BG$226,'[1]2. Child Protection'!AA$1,FALSE)=G198,"",VLOOKUP($A198,'[1]2. Child Protection'!$B$8:$BG$226,'[1]2. Child Protection'!AA$1,FALSE))</f>
        <v/>
      </c>
      <c r="R198" s="61" t="str">
        <f>IF(VLOOKUP($A198,'[1]2. Child Protection'!$B$8:$BG$226,'[1]2. Child Protection'!AB$1,FALSE)=H198,"",VLOOKUP($A198,'[1]2. Child Protection'!$B$8:$BG$226,'[1]2. Child Protection'!AB$1,FALSE))</f>
        <v>MICS 2012</v>
      </c>
      <c r="AA198" s="74"/>
      <c r="AB198" s="74"/>
      <c r="AC198" s="74"/>
      <c r="AD198" s="74"/>
    </row>
    <row r="199" spans="1:30" x14ac:dyDescent="0.25">
      <c r="A199" s="61" t="s">
        <v>288</v>
      </c>
      <c r="B199" s="61" t="s">
        <v>526</v>
      </c>
      <c r="C199" s="74">
        <v>351.88777301942343</v>
      </c>
      <c r="D199" s="61" t="s">
        <v>12</v>
      </c>
      <c r="E199" s="69">
        <v>2021</v>
      </c>
      <c r="F199" s="71" t="s">
        <v>545</v>
      </c>
      <c r="G199" s="72"/>
      <c r="H199" s="73" t="s">
        <v>672</v>
      </c>
      <c r="J199" s="61">
        <f>IF(VLOOKUP($A199,'[1]2. Child Protection'!$B$8:$BG$226,'[1]2. Child Protection'!T$1,FALSE)=C199,"",VLOOKUP($A199,'[1]2. Child Protection'!$B$8:$BG$226,'[1]2. Child Protection'!T$1,FALSE)-C199)</f>
        <v>-252.68777301942345</v>
      </c>
      <c r="K199" s="61" t="str">
        <f>IF(VLOOKUP($A199,'[1]2. Child Protection'!$B$8:$BG$226,'[1]2. Child Protection'!U$1,FALSE)=D199,"",VLOOKUP($A199,'[1]2. Child Protection'!$B$8:$BG$226,'[1]2. Child Protection'!U$1,FALSE))</f>
        <v/>
      </c>
      <c r="L199" s="74" t="e">
        <f>IF(VLOOKUP($A199,'[1]2. Child Protection'!$B$8:$BG$226,'[1]2. Child Protection'!V$1,FALSE)=#REF!,"",VLOOKUP($A199,'[1]2. Child Protection'!$B$8:$BG$226,'[1]2. Child Protection'!V$1,FALSE)-#REF!)</f>
        <v>#REF!</v>
      </c>
      <c r="M199" s="74" t="e">
        <f>IF(VLOOKUP($A199,'[1]2. Child Protection'!$B$8:$BG$226,'[1]2. Child Protection'!W$1,FALSE)=#REF!,"",VLOOKUP($A199,'[1]2. Child Protection'!$B$8:$BG$226,'[1]2. Child Protection'!W$1,FALSE))</f>
        <v>#REF!</v>
      </c>
      <c r="N199" s="74">
        <f>IF(VLOOKUP($A199,'[1]2. Child Protection'!$B$8:$BG$226,'[1]2. Child Protection'!X$1,FALSE)=E199,"",VLOOKUP($A199,'[1]2. Child Protection'!$B$8:$BG$226,'[1]2. Child Protection'!X$1,FALSE)-E199)</f>
        <v>-1921.1</v>
      </c>
      <c r="O199" s="74" t="e">
        <f>IF(VLOOKUP($A199,'[1]2. Child Protection'!$B$8:$BG$226,'[1]2. Child Protection'!Y$1,FALSE)=#REF!,"",VLOOKUP($A199,'[1]2. Child Protection'!$B$8:$BG$226,'[1]2. Child Protection'!Y$1,FALSE))</f>
        <v>#REF!</v>
      </c>
      <c r="P199" s="74" t="e">
        <f>IF(VLOOKUP($A199,'[1]2. Child Protection'!$B$8:$BG$226,'[1]2. Child Protection'!Z$1,FALSE)=F199,"",VLOOKUP($A199,'[1]2. Child Protection'!$B$8:$BG$226,'[1]2. Child Protection'!Z$1,FALSE)-F199)</f>
        <v>#VALUE!</v>
      </c>
      <c r="Q199" s="74" t="str">
        <f>IF(VLOOKUP($A199,'[1]2. Child Protection'!$B$8:$BG$226,'[1]2. Child Protection'!AA$1,FALSE)=G199,"",VLOOKUP($A199,'[1]2. Child Protection'!$B$8:$BG$226,'[1]2. Child Protection'!AA$1,FALSE))</f>
        <v/>
      </c>
      <c r="R199" s="61" t="str">
        <f>IF(VLOOKUP($A199,'[1]2. Child Protection'!$B$8:$BG$226,'[1]2. Child Protection'!AB$1,FALSE)=H199,"",VLOOKUP($A199,'[1]2. Child Protection'!$B$8:$BG$226,'[1]2. Child Protection'!AB$1,FALSE))</f>
        <v>MICS 2013</v>
      </c>
      <c r="AA199" s="74"/>
      <c r="AB199" s="74"/>
      <c r="AC199" s="74"/>
      <c r="AD199" s="74"/>
    </row>
    <row r="200" spans="1:30" x14ac:dyDescent="0.25">
      <c r="A200" s="61" t="s">
        <v>308</v>
      </c>
      <c r="B200" s="61" t="s">
        <v>525</v>
      </c>
      <c r="C200" s="96">
        <v>77.049168677050744</v>
      </c>
      <c r="D200" s="61" t="s">
        <v>12</v>
      </c>
      <c r="E200" s="69">
        <v>2012</v>
      </c>
      <c r="F200" s="69" t="s">
        <v>545</v>
      </c>
      <c r="G200" s="70"/>
      <c r="H200" s="73" t="s">
        <v>671</v>
      </c>
      <c r="J200" s="61" t="e">
        <f>IF(VLOOKUP($A200,'[1]2. Child Protection'!$B$8:$BG$226,'[1]2. Child Protection'!T$1,FALSE)=C200,"",VLOOKUP($A200,'[1]2. Child Protection'!$B$8:$BG$226,'[1]2. Child Protection'!T$1,FALSE)-C200)</f>
        <v>#VALUE!</v>
      </c>
      <c r="K200" s="61" t="str">
        <f>IF(VLOOKUP($A200,'[1]2. Child Protection'!$B$8:$BG$226,'[1]2. Child Protection'!U$1,FALSE)=D200,"",VLOOKUP($A200,'[1]2. Child Protection'!$B$8:$BG$226,'[1]2. Child Protection'!U$1,FALSE))</f>
        <v/>
      </c>
      <c r="L200" s="74" t="e">
        <f>IF(VLOOKUP($A200,'[1]2. Child Protection'!$B$8:$BG$226,'[1]2. Child Protection'!V$1,FALSE)=#REF!,"",VLOOKUP($A200,'[1]2. Child Protection'!$B$8:$BG$226,'[1]2. Child Protection'!V$1,FALSE)-#REF!)</f>
        <v>#REF!</v>
      </c>
      <c r="M200" s="74" t="e">
        <f>IF(VLOOKUP($A200,'[1]2. Child Protection'!$B$8:$BG$226,'[1]2. Child Protection'!W$1,FALSE)=#REF!,"",VLOOKUP($A200,'[1]2. Child Protection'!$B$8:$BG$226,'[1]2. Child Protection'!W$1,FALSE))</f>
        <v>#REF!</v>
      </c>
      <c r="N200" s="74">
        <f>IF(VLOOKUP($A200,'[1]2. Child Protection'!$B$8:$BG$226,'[1]2. Child Protection'!X$1,FALSE)=E200,"",VLOOKUP($A200,'[1]2. Child Protection'!$B$8:$BG$226,'[1]2. Child Protection'!X$1,FALSE)-E200)</f>
        <v>-1912</v>
      </c>
      <c r="O200" s="74" t="e">
        <f>IF(VLOOKUP($A200,'[1]2. Child Protection'!$B$8:$BG$226,'[1]2. Child Protection'!Y$1,FALSE)=#REF!,"",VLOOKUP($A200,'[1]2. Child Protection'!$B$8:$BG$226,'[1]2. Child Protection'!Y$1,FALSE))</f>
        <v>#REF!</v>
      </c>
      <c r="P200" s="74" t="e">
        <f>IF(VLOOKUP($A200,'[1]2. Child Protection'!$B$8:$BG$226,'[1]2. Child Protection'!Z$1,FALSE)=F200,"",VLOOKUP($A200,'[1]2. Child Protection'!$B$8:$BG$226,'[1]2. Child Protection'!Z$1,FALSE)-F200)</f>
        <v>#VALUE!</v>
      </c>
      <c r="Q200" s="74" t="str">
        <f>IF(VLOOKUP($A200,'[1]2. Child Protection'!$B$8:$BG$226,'[1]2. Child Protection'!AA$1,FALSE)=G200,"",VLOOKUP($A200,'[1]2. Child Protection'!$B$8:$BG$226,'[1]2. Child Protection'!AA$1,FALSE))</f>
        <v>v</v>
      </c>
      <c r="R200" s="61" t="str">
        <f>IF(VLOOKUP($A200,'[1]2. Child Protection'!$B$8:$BG$226,'[1]2. Child Protection'!AB$1,FALSE)=H200,"",VLOOKUP($A200,'[1]2. Child Protection'!$B$8:$BG$226,'[1]2. Child Protection'!AB$1,FALSE))</f>
        <v>UNSD Population and Vital Statistics Report, January 2021, latest update on 4 Jan 2022</v>
      </c>
      <c r="AA200" s="74"/>
      <c r="AB200" s="74"/>
      <c r="AC200" s="74"/>
      <c r="AD200" s="74"/>
    </row>
    <row r="201" spans="1:30" x14ac:dyDescent="0.25">
      <c r="A201" s="61" t="s">
        <v>289</v>
      </c>
      <c r="B201" s="61" t="s">
        <v>527</v>
      </c>
      <c r="C201" s="74">
        <v>281.26442340031872</v>
      </c>
      <c r="D201" s="61" t="s">
        <v>12</v>
      </c>
      <c r="E201" s="69">
        <v>2020</v>
      </c>
      <c r="F201" s="71" t="s">
        <v>545</v>
      </c>
      <c r="G201" s="72"/>
      <c r="H201" s="73" t="s">
        <v>673</v>
      </c>
      <c r="J201" s="61">
        <f>IF(VLOOKUP($A201,'[1]2. Child Protection'!$B$8:$BG$226,'[1]2. Child Protection'!T$1,FALSE)=C201,"",VLOOKUP($A201,'[1]2. Child Protection'!$B$8:$BG$226,'[1]2. Child Protection'!T$1,FALSE)-C201)</f>
        <v>-181.26442340031872</v>
      </c>
      <c r="K201" s="61" t="str">
        <f>IF(VLOOKUP($A201,'[1]2. Child Protection'!$B$8:$BG$226,'[1]2. Child Protection'!U$1,FALSE)=D201,"",VLOOKUP($A201,'[1]2. Child Protection'!$B$8:$BG$226,'[1]2. Child Protection'!U$1,FALSE))</f>
        <v>x</v>
      </c>
      <c r="L201" s="74" t="e">
        <f>IF(VLOOKUP($A201,'[1]2. Child Protection'!$B$8:$BG$226,'[1]2. Child Protection'!V$1,FALSE)=#REF!,"",VLOOKUP($A201,'[1]2. Child Protection'!$B$8:$BG$226,'[1]2. Child Protection'!V$1,FALSE)-#REF!)</f>
        <v>#REF!</v>
      </c>
      <c r="M201" s="74" t="e">
        <f>IF(VLOOKUP($A201,'[1]2. Child Protection'!$B$8:$BG$226,'[1]2. Child Protection'!W$1,FALSE)=#REF!,"",VLOOKUP($A201,'[1]2. Child Protection'!$B$8:$BG$226,'[1]2. Child Protection'!W$1,FALSE))</f>
        <v>#REF!</v>
      </c>
      <c r="N201" s="74">
        <f>IF(VLOOKUP($A201,'[1]2. Child Protection'!$B$8:$BG$226,'[1]2. Child Protection'!X$1,FALSE)=E201,"",VLOOKUP($A201,'[1]2. Child Protection'!$B$8:$BG$226,'[1]2. Child Protection'!X$1,FALSE)-E201)</f>
        <v>-1920.1</v>
      </c>
      <c r="O201" s="74" t="e">
        <f>IF(VLOOKUP($A201,'[1]2. Child Protection'!$B$8:$BG$226,'[1]2. Child Protection'!Y$1,FALSE)=#REF!,"",VLOOKUP($A201,'[1]2. Child Protection'!$B$8:$BG$226,'[1]2. Child Protection'!Y$1,FALSE))</f>
        <v>#REF!</v>
      </c>
      <c r="P201" s="74" t="e">
        <f>IF(VLOOKUP($A201,'[1]2. Child Protection'!$B$8:$BG$226,'[1]2. Child Protection'!Z$1,FALSE)=F201,"",VLOOKUP($A201,'[1]2. Child Protection'!$B$8:$BG$226,'[1]2. Child Protection'!Z$1,FALSE)-F201)</f>
        <v>#VALUE!</v>
      </c>
      <c r="Q201" s="74" t="str">
        <f>IF(VLOOKUP($A201,'[1]2. Child Protection'!$B$8:$BG$226,'[1]2. Child Protection'!AA$1,FALSE)=G201,"",VLOOKUP($A201,'[1]2. Child Protection'!$B$8:$BG$226,'[1]2. Child Protection'!AA$1,FALSE))</f>
        <v>x</v>
      </c>
      <c r="R201" s="61" t="str">
        <f>IF(VLOOKUP($A201,'[1]2. Child Protection'!$B$8:$BG$226,'[1]2. Child Protection'!AB$1,FALSE)=H201,"",VLOOKUP($A201,'[1]2. Child Protection'!$B$8:$BG$226,'[1]2. Child Protection'!AB$1,FALSE))</f>
        <v>MICS 2006</v>
      </c>
      <c r="AA201" s="74"/>
      <c r="AB201" s="74"/>
      <c r="AC201" s="74"/>
      <c r="AD201" s="74"/>
    </row>
    <row r="202" spans="1:30" x14ac:dyDescent="0.25">
      <c r="A202" s="61" t="s">
        <v>147</v>
      </c>
      <c r="B202" s="61" t="s">
        <v>535</v>
      </c>
      <c r="C202" s="96" t="s">
        <v>12</v>
      </c>
      <c r="D202" s="61" t="s">
        <v>12</v>
      </c>
      <c r="E202" s="71" t="s">
        <v>12</v>
      </c>
      <c r="F202" s="71" t="s">
        <v>12</v>
      </c>
      <c r="G202" s="72" t="s">
        <v>12</v>
      </c>
      <c r="H202" s="73" t="s">
        <v>12</v>
      </c>
      <c r="J202" s="61" t="e">
        <f>IF(VLOOKUP($A202,'[1]2. Child Protection'!$B$8:$BG$226,'[1]2. Child Protection'!T$1,FALSE)=C202,"",VLOOKUP($A202,'[1]2. Child Protection'!$B$8:$BG$226,'[1]2. Child Protection'!T$1,FALSE)-C202)</f>
        <v>#VALUE!</v>
      </c>
      <c r="K202" s="61" t="str">
        <f>IF(VLOOKUP($A202,'[1]2. Child Protection'!$B$8:$BG$226,'[1]2. Child Protection'!U$1,FALSE)=D202,"",VLOOKUP($A202,'[1]2. Child Protection'!$B$8:$BG$226,'[1]2. Child Protection'!U$1,FALSE))</f>
        <v/>
      </c>
      <c r="L202" s="74" t="e">
        <f>IF(VLOOKUP($A202,'[1]2. Child Protection'!$B$8:$BG$226,'[1]2. Child Protection'!V$1,FALSE)=#REF!,"",VLOOKUP($A202,'[1]2. Child Protection'!$B$8:$BG$226,'[1]2. Child Protection'!V$1,FALSE)-#REF!)</f>
        <v>#REF!</v>
      </c>
      <c r="M202" s="74" t="e">
        <f>IF(VLOOKUP($A202,'[1]2. Child Protection'!$B$8:$BG$226,'[1]2. Child Protection'!W$1,FALSE)=#REF!,"",VLOOKUP($A202,'[1]2. Child Protection'!$B$8:$BG$226,'[1]2. Child Protection'!W$1,FALSE))</f>
        <v>#REF!</v>
      </c>
      <c r="N202" s="74" t="e">
        <f>IF(VLOOKUP($A202,'[1]2. Child Protection'!$B$8:$BG$226,'[1]2. Child Protection'!X$1,FALSE)=E202,"",VLOOKUP($A202,'[1]2. Child Protection'!$B$8:$BG$226,'[1]2. Child Protection'!X$1,FALSE)-E202)</f>
        <v>#VALUE!</v>
      </c>
      <c r="O202" s="74" t="e">
        <f>IF(VLOOKUP($A202,'[1]2. Child Protection'!$B$8:$BG$226,'[1]2. Child Protection'!Y$1,FALSE)=#REF!,"",VLOOKUP($A202,'[1]2. Child Protection'!$B$8:$BG$226,'[1]2. Child Protection'!Y$1,FALSE))</f>
        <v>#REF!</v>
      </c>
      <c r="P202" s="74" t="e">
        <f>IF(VLOOKUP($A202,'[1]2. Child Protection'!$B$8:$BG$226,'[1]2. Child Protection'!Z$1,FALSE)=F202,"",VLOOKUP($A202,'[1]2. Child Protection'!$B$8:$BG$226,'[1]2. Child Protection'!Z$1,FALSE)-F202)</f>
        <v>#VALUE!</v>
      </c>
      <c r="Q202" s="74" t="str">
        <f>IF(VLOOKUP($A202,'[1]2. Child Protection'!$B$8:$BG$226,'[1]2. Child Protection'!AA$1,FALSE)=G202,"",VLOOKUP($A202,'[1]2. Child Protection'!$B$8:$BG$226,'[1]2. Child Protection'!AA$1,FALSE))</f>
        <v/>
      </c>
      <c r="R202" s="61" t="str">
        <f>IF(VLOOKUP($A202,'[1]2. Child Protection'!$B$8:$BG$226,'[1]2. Child Protection'!AB$1,FALSE)=H202,"",VLOOKUP($A202,'[1]2. Child Protection'!$B$8:$BG$226,'[1]2. Child Protection'!AB$1,FALSE))</f>
        <v/>
      </c>
      <c r="AA202" s="74"/>
      <c r="AB202" s="74"/>
      <c r="AC202" s="74"/>
      <c r="AD202" s="74"/>
    </row>
    <row r="203" spans="1:30" x14ac:dyDescent="0.25">
      <c r="A203" s="61" t="s">
        <v>266</v>
      </c>
      <c r="B203" s="61" t="s">
        <v>485</v>
      </c>
      <c r="C203" s="96">
        <v>119.63766877456843</v>
      </c>
      <c r="D203" s="61" t="s">
        <v>12</v>
      </c>
      <c r="E203" s="69">
        <v>2021</v>
      </c>
      <c r="F203" s="71" t="s">
        <v>545</v>
      </c>
      <c r="G203" s="72"/>
      <c r="H203" s="73" t="s">
        <v>651</v>
      </c>
      <c r="J203" s="61" t="e">
        <f>IF(VLOOKUP($A203,'[1]2. Child Protection'!$B$8:$BG$226,'[1]2. Child Protection'!T$1,FALSE)=C203,"",VLOOKUP($A203,'[1]2. Child Protection'!$B$8:$BG$226,'[1]2. Child Protection'!T$1,FALSE)-C203)</f>
        <v>#VALUE!</v>
      </c>
      <c r="K203" s="61" t="str">
        <f>IF(VLOOKUP($A203,'[1]2. Child Protection'!$B$8:$BG$226,'[1]2. Child Protection'!U$1,FALSE)=D203,"",VLOOKUP($A203,'[1]2. Child Protection'!$B$8:$BG$226,'[1]2. Child Protection'!U$1,FALSE))</f>
        <v/>
      </c>
      <c r="L203" s="74" t="e">
        <f>IF(VLOOKUP($A203,'[1]2. Child Protection'!$B$8:$BG$226,'[1]2. Child Protection'!V$1,FALSE)=#REF!,"",VLOOKUP($A203,'[1]2. Child Protection'!$B$8:$BG$226,'[1]2. Child Protection'!V$1,FALSE)-#REF!)</f>
        <v>#REF!</v>
      </c>
      <c r="M203" s="74" t="e">
        <f>IF(VLOOKUP($A203,'[1]2. Child Protection'!$B$8:$BG$226,'[1]2. Child Protection'!W$1,FALSE)=#REF!,"",VLOOKUP($A203,'[1]2. Child Protection'!$B$8:$BG$226,'[1]2. Child Protection'!W$1,FALSE))</f>
        <v>#REF!</v>
      </c>
      <c r="N203" s="74" t="e">
        <f>IF(VLOOKUP($A203,'[1]2. Child Protection'!$B$8:$BG$226,'[1]2. Child Protection'!X$1,FALSE)=E203,"",VLOOKUP($A203,'[1]2. Child Protection'!$B$8:$BG$226,'[1]2. Child Protection'!X$1,FALSE)-E203)</f>
        <v>#VALUE!</v>
      </c>
      <c r="O203" s="74" t="e">
        <f>IF(VLOOKUP($A203,'[1]2. Child Protection'!$B$8:$BG$226,'[1]2. Child Protection'!Y$1,FALSE)=#REF!,"",VLOOKUP($A203,'[1]2. Child Protection'!$B$8:$BG$226,'[1]2. Child Protection'!Y$1,FALSE))</f>
        <v>#REF!</v>
      </c>
      <c r="P203" s="74" t="e">
        <f>IF(VLOOKUP($A203,'[1]2. Child Protection'!$B$8:$BG$226,'[1]2. Child Protection'!Z$1,FALSE)=F203,"",VLOOKUP($A203,'[1]2. Child Protection'!$B$8:$BG$226,'[1]2. Child Protection'!Z$1,FALSE)-F203)</f>
        <v>#VALUE!</v>
      </c>
      <c r="Q203" s="74" t="str">
        <f>IF(VLOOKUP($A203,'[1]2. Child Protection'!$B$8:$BG$226,'[1]2. Child Protection'!AA$1,FALSE)=G203,"",VLOOKUP($A203,'[1]2. Child Protection'!$B$8:$BG$226,'[1]2. Child Protection'!AA$1,FALSE))</f>
        <v/>
      </c>
      <c r="R203" s="61">
        <f>IF(VLOOKUP($A203,'[1]2. Child Protection'!$B$8:$BG$226,'[1]2. Child Protection'!AB$1,FALSE)=H203,"",VLOOKUP($A203,'[1]2. Child Protection'!$B$8:$BG$226,'[1]2. Child Protection'!AB$1,FALSE))</f>
        <v>0</v>
      </c>
      <c r="AA203" s="74"/>
      <c r="AB203" s="74"/>
      <c r="AC203" s="74"/>
      <c r="AD203" s="74"/>
    </row>
    <row r="204" spans="1:30" x14ac:dyDescent="0.25">
      <c r="A204" s="61" t="s">
        <v>292</v>
      </c>
      <c r="B204" s="61" t="s">
        <v>529</v>
      </c>
      <c r="C204" s="96">
        <v>30.915672713544332</v>
      </c>
      <c r="D204" s="61" t="s">
        <v>12</v>
      </c>
      <c r="E204" s="69">
        <v>2011</v>
      </c>
      <c r="F204" s="71" t="s">
        <v>545</v>
      </c>
      <c r="G204" s="72"/>
      <c r="H204" s="73" t="s">
        <v>674</v>
      </c>
      <c r="J204" s="61" t="e">
        <f>IF(VLOOKUP($A204,'[1]2. Child Protection'!$B$8:$BG$226,'[1]2. Child Protection'!T$1,FALSE)=C204,"",VLOOKUP($A204,'[1]2. Child Protection'!$B$8:$BG$226,'[1]2. Child Protection'!T$1,FALSE)-C204)</f>
        <v>#VALUE!</v>
      </c>
      <c r="K204" s="61" t="str">
        <f>IF(VLOOKUP($A204,'[1]2. Child Protection'!$B$8:$BG$226,'[1]2. Child Protection'!U$1,FALSE)=D204,"",VLOOKUP($A204,'[1]2. Child Protection'!$B$8:$BG$226,'[1]2. Child Protection'!U$1,FALSE))</f>
        <v/>
      </c>
      <c r="L204" s="74" t="e">
        <f>IF(VLOOKUP($A204,'[1]2. Child Protection'!$B$8:$BG$226,'[1]2. Child Protection'!V$1,FALSE)=#REF!,"",VLOOKUP($A204,'[1]2. Child Protection'!$B$8:$BG$226,'[1]2. Child Protection'!V$1,FALSE)-#REF!)</f>
        <v>#REF!</v>
      </c>
      <c r="M204" s="74" t="e">
        <f>IF(VLOOKUP($A204,'[1]2. Child Protection'!$B$8:$BG$226,'[1]2. Child Protection'!W$1,FALSE)=#REF!,"",VLOOKUP($A204,'[1]2. Child Protection'!$B$8:$BG$226,'[1]2. Child Protection'!W$1,FALSE))</f>
        <v>#REF!</v>
      </c>
      <c r="N204" s="74" t="e">
        <f>IF(VLOOKUP($A204,'[1]2. Child Protection'!$B$8:$BG$226,'[1]2. Child Protection'!X$1,FALSE)=E204,"",VLOOKUP($A204,'[1]2. Child Protection'!$B$8:$BG$226,'[1]2. Child Protection'!X$1,FALSE)-E204)</f>
        <v>#VALUE!</v>
      </c>
      <c r="O204" s="74" t="e">
        <f>IF(VLOOKUP($A204,'[1]2. Child Protection'!$B$8:$BG$226,'[1]2. Child Protection'!Y$1,FALSE)=#REF!,"",VLOOKUP($A204,'[1]2. Child Protection'!$B$8:$BG$226,'[1]2. Child Protection'!Y$1,FALSE))</f>
        <v>#REF!</v>
      </c>
      <c r="P204" s="74" t="e">
        <f>IF(VLOOKUP($A204,'[1]2. Child Protection'!$B$8:$BG$226,'[1]2. Child Protection'!Z$1,FALSE)=F204,"",VLOOKUP($A204,'[1]2. Child Protection'!$B$8:$BG$226,'[1]2. Child Protection'!Z$1,FALSE)-F204)</f>
        <v>#VALUE!</v>
      </c>
      <c r="Q204" s="74" t="str">
        <f>IF(VLOOKUP($A204,'[1]2. Child Protection'!$B$8:$BG$226,'[1]2. Child Protection'!AA$1,FALSE)=G204,"",VLOOKUP($A204,'[1]2. Child Protection'!$B$8:$BG$226,'[1]2. Child Protection'!AA$1,FALSE))</f>
        <v/>
      </c>
      <c r="R204" s="61" t="str">
        <f>IF(VLOOKUP($A204,'[1]2. Child Protection'!$B$8:$BG$226,'[1]2. Child Protection'!AB$1,FALSE)=H204,"",VLOOKUP($A204,'[1]2. Child Protection'!$B$8:$BG$226,'[1]2. Child Protection'!AB$1,FALSE))</f>
        <v>Vital registration system 2017</v>
      </c>
      <c r="AA204" s="74"/>
      <c r="AB204" s="74"/>
      <c r="AC204" s="74"/>
      <c r="AD204" s="74"/>
    </row>
    <row r="205" spans="1:30" x14ac:dyDescent="0.25">
      <c r="A205" s="61" t="s">
        <v>64</v>
      </c>
      <c r="B205" s="61" t="s">
        <v>362</v>
      </c>
      <c r="C205" s="96">
        <v>11.566961026032075</v>
      </c>
      <c r="D205" s="61" t="s">
        <v>28</v>
      </c>
      <c r="E205" s="69">
        <v>2021</v>
      </c>
      <c r="F205" s="69" t="s">
        <v>558</v>
      </c>
      <c r="G205" s="72" t="s">
        <v>559</v>
      </c>
      <c r="H205" s="73" t="s">
        <v>570</v>
      </c>
      <c r="J205" s="61" t="e">
        <f>IF(VLOOKUP($A205,'[1]2. Child Protection'!$B$8:$BG$226,'[1]2. Child Protection'!T$1,FALSE)=C205,"",VLOOKUP($A205,'[1]2. Child Protection'!$B$8:$BG$226,'[1]2. Child Protection'!T$1,FALSE)-C205)</f>
        <v>#VALUE!</v>
      </c>
      <c r="K205" s="61">
        <f>IF(VLOOKUP($A205,'[1]2. Child Protection'!$B$8:$BG$226,'[1]2. Child Protection'!U$1,FALSE)=D205,"",VLOOKUP($A205,'[1]2. Child Protection'!$B$8:$BG$226,'[1]2. Child Protection'!U$1,FALSE))</f>
        <v>0</v>
      </c>
      <c r="L205" s="74" t="e">
        <f>IF(VLOOKUP($A205,'[1]2. Child Protection'!$B$8:$BG$226,'[1]2. Child Protection'!V$1,FALSE)=#REF!,"",VLOOKUP($A205,'[1]2. Child Protection'!$B$8:$BG$226,'[1]2. Child Protection'!V$1,FALSE)-#REF!)</f>
        <v>#REF!</v>
      </c>
      <c r="M205" s="74" t="e">
        <f>IF(VLOOKUP($A205,'[1]2. Child Protection'!$B$8:$BG$226,'[1]2. Child Protection'!W$1,FALSE)=#REF!,"",VLOOKUP($A205,'[1]2. Child Protection'!$B$8:$BG$226,'[1]2. Child Protection'!W$1,FALSE))</f>
        <v>#REF!</v>
      </c>
      <c r="N205" s="74" t="e">
        <f>IF(VLOOKUP($A205,'[1]2. Child Protection'!$B$8:$BG$226,'[1]2. Child Protection'!X$1,FALSE)=E205,"",VLOOKUP($A205,'[1]2. Child Protection'!$B$8:$BG$226,'[1]2. Child Protection'!X$1,FALSE)-E205)</f>
        <v>#VALUE!</v>
      </c>
      <c r="O205" s="74" t="e">
        <f>IF(VLOOKUP($A205,'[1]2. Child Protection'!$B$8:$BG$226,'[1]2. Child Protection'!Y$1,FALSE)=#REF!,"",VLOOKUP($A205,'[1]2. Child Protection'!$B$8:$BG$226,'[1]2. Child Protection'!Y$1,FALSE))</f>
        <v>#REF!</v>
      </c>
      <c r="P205" s="74" t="e">
        <f>IF(VLOOKUP($A205,'[1]2. Child Protection'!$B$8:$BG$226,'[1]2. Child Protection'!Z$1,FALSE)=F205,"",VLOOKUP($A205,'[1]2. Child Protection'!$B$8:$BG$226,'[1]2. Child Protection'!Z$1,FALSE)-F205)</f>
        <v>#VALUE!</v>
      </c>
      <c r="Q205" s="74">
        <f>IF(VLOOKUP($A205,'[1]2. Child Protection'!$B$8:$BG$226,'[1]2. Child Protection'!AA$1,FALSE)=G205,"",VLOOKUP($A205,'[1]2. Child Protection'!$B$8:$BG$226,'[1]2. Child Protection'!AA$1,FALSE))</f>
        <v>0</v>
      </c>
      <c r="R205" s="61">
        <f>IF(VLOOKUP($A205,'[1]2. Child Protection'!$B$8:$BG$226,'[1]2. Child Protection'!AB$1,FALSE)=H205,"",VLOOKUP($A205,'[1]2. Child Protection'!$B$8:$BG$226,'[1]2. Child Protection'!AB$1,FALSE))</f>
        <v>0</v>
      </c>
      <c r="AA205" s="74"/>
      <c r="AB205" s="74"/>
      <c r="AC205" s="74"/>
      <c r="AD205" s="74"/>
    </row>
    <row r="206" spans="1:30" x14ac:dyDescent="0.25">
      <c r="A206" s="61" t="s">
        <v>294</v>
      </c>
      <c r="B206" s="61" t="s">
        <v>530</v>
      </c>
      <c r="C206" s="74" t="s">
        <v>12</v>
      </c>
      <c r="D206" s="61" t="s">
        <v>12</v>
      </c>
      <c r="E206" s="69" t="s">
        <v>12</v>
      </c>
      <c r="F206" s="71" t="s">
        <v>12</v>
      </c>
      <c r="G206" s="72" t="s">
        <v>12</v>
      </c>
      <c r="H206" s="73" t="s">
        <v>12</v>
      </c>
      <c r="J206" s="61" t="e">
        <f>IF(VLOOKUP($A206,'[1]2. Child Protection'!$B$8:$BG$226,'[1]2. Child Protection'!T$1,FALSE)=C206,"",VLOOKUP($A206,'[1]2. Child Protection'!$B$8:$BG$226,'[1]2. Child Protection'!T$1,FALSE)-C206)</f>
        <v>#VALUE!</v>
      </c>
      <c r="K206" s="61" t="str">
        <f>IF(VLOOKUP($A206,'[1]2. Child Protection'!$B$8:$BG$226,'[1]2. Child Protection'!U$1,FALSE)=D206,"",VLOOKUP($A206,'[1]2. Child Protection'!$B$8:$BG$226,'[1]2. Child Protection'!U$1,FALSE))</f>
        <v/>
      </c>
      <c r="L206" s="74" t="e">
        <f>IF(VLOOKUP($A206,'[1]2. Child Protection'!$B$8:$BG$226,'[1]2. Child Protection'!V$1,FALSE)=#REF!,"",VLOOKUP($A206,'[1]2. Child Protection'!$B$8:$BG$226,'[1]2. Child Protection'!V$1,FALSE)-#REF!)</f>
        <v>#REF!</v>
      </c>
      <c r="M206" s="74" t="e">
        <f>IF(VLOOKUP($A206,'[1]2. Child Protection'!$B$8:$BG$226,'[1]2. Child Protection'!W$1,FALSE)=#REF!,"",VLOOKUP($A206,'[1]2. Child Protection'!$B$8:$BG$226,'[1]2. Child Protection'!W$1,FALSE))</f>
        <v>#REF!</v>
      </c>
      <c r="N206" s="74" t="e">
        <f>IF(VLOOKUP($A206,'[1]2. Child Protection'!$B$8:$BG$226,'[1]2. Child Protection'!X$1,FALSE)=E206,"",VLOOKUP($A206,'[1]2. Child Protection'!$B$8:$BG$226,'[1]2. Child Protection'!X$1,FALSE)-E206)</f>
        <v>#VALUE!</v>
      </c>
      <c r="O206" s="74" t="e">
        <f>IF(VLOOKUP($A206,'[1]2. Child Protection'!$B$8:$BG$226,'[1]2. Child Protection'!Y$1,FALSE)=#REF!,"",VLOOKUP($A206,'[1]2. Child Protection'!$B$8:$BG$226,'[1]2. Child Protection'!Y$1,FALSE))</f>
        <v>#REF!</v>
      </c>
      <c r="P206" s="74" t="e">
        <f>IF(VLOOKUP($A206,'[1]2. Child Protection'!$B$8:$BG$226,'[1]2. Child Protection'!Z$1,FALSE)=F206,"",VLOOKUP($A206,'[1]2. Child Protection'!$B$8:$BG$226,'[1]2. Child Protection'!Z$1,FALSE)-F206)</f>
        <v>#VALUE!</v>
      </c>
      <c r="Q206" s="74" t="str">
        <f>IF(VLOOKUP($A206,'[1]2. Child Protection'!$B$8:$BG$226,'[1]2. Child Protection'!AA$1,FALSE)=G206,"",VLOOKUP($A206,'[1]2. Child Protection'!$B$8:$BG$226,'[1]2. Child Protection'!AA$1,FALSE))</f>
        <v/>
      </c>
      <c r="R206" s="61" t="str">
        <f>IF(VLOOKUP($A206,'[1]2. Child Protection'!$B$8:$BG$226,'[1]2. Child Protection'!AB$1,FALSE)=H206,"",VLOOKUP($A206,'[1]2. Child Protection'!$B$8:$BG$226,'[1]2. Child Protection'!AB$1,FALSE))</f>
        <v>MICS 2014</v>
      </c>
      <c r="AA206" s="74"/>
      <c r="AB206" s="74"/>
      <c r="AC206" s="74"/>
      <c r="AD206" s="74"/>
    </row>
    <row r="207" spans="1:30" x14ac:dyDescent="0.25">
      <c r="A207" s="61" t="s">
        <v>290</v>
      </c>
      <c r="B207" s="61" t="s">
        <v>528</v>
      </c>
      <c r="C207" s="96" t="s">
        <v>12</v>
      </c>
      <c r="D207" s="61" t="s">
        <v>12</v>
      </c>
      <c r="E207" s="69" t="s">
        <v>12</v>
      </c>
      <c r="F207" s="71" t="s">
        <v>12</v>
      </c>
      <c r="G207" s="72" t="s">
        <v>12</v>
      </c>
      <c r="H207" s="73" t="s">
        <v>12</v>
      </c>
      <c r="J207" s="61" t="e">
        <f>IF(VLOOKUP($A207,'[1]2. Child Protection'!$B$8:$BG$226,'[1]2. Child Protection'!T$1,FALSE)=C207,"",VLOOKUP($A207,'[1]2. Child Protection'!$B$8:$BG$226,'[1]2. Child Protection'!T$1,FALSE)-C207)</f>
        <v>#VALUE!</v>
      </c>
      <c r="K207" s="61" t="str">
        <f>IF(VLOOKUP($A207,'[1]2. Child Protection'!$B$8:$BG$226,'[1]2. Child Protection'!U$1,FALSE)=D207,"",VLOOKUP($A207,'[1]2. Child Protection'!$B$8:$BG$226,'[1]2. Child Protection'!U$1,FALSE))</f>
        <v/>
      </c>
      <c r="L207" s="74" t="e">
        <f>IF(VLOOKUP($A207,'[1]2. Child Protection'!$B$8:$BG$226,'[1]2. Child Protection'!V$1,FALSE)=#REF!,"",VLOOKUP($A207,'[1]2. Child Protection'!$B$8:$BG$226,'[1]2. Child Protection'!V$1,FALSE)-#REF!)</f>
        <v>#REF!</v>
      </c>
      <c r="M207" s="74" t="e">
        <f>IF(VLOOKUP($A207,'[1]2. Child Protection'!$B$8:$BG$226,'[1]2. Child Protection'!W$1,FALSE)=#REF!,"",VLOOKUP($A207,'[1]2. Child Protection'!$B$8:$BG$226,'[1]2. Child Protection'!W$1,FALSE))</f>
        <v>#REF!</v>
      </c>
      <c r="N207" s="74" t="e">
        <f>IF(VLOOKUP($A207,'[1]2. Child Protection'!$B$8:$BG$226,'[1]2. Child Protection'!X$1,FALSE)=E207,"",VLOOKUP($A207,'[1]2. Child Protection'!$B$8:$BG$226,'[1]2. Child Protection'!X$1,FALSE)-E207)</f>
        <v>#VALUE!</v>
      </c>
      <c r="O207" s="74" t="e">
        <f>IF(VLOOKUP($A207,'[1]2. Child Protection'!$B$8:$BG$226,'[1]2. Child Protection'!Y$1,FALSE)=#REF!,"",VLOOKUP($A207,'[1]2. Child Protection'!$B$8:$BG$226,'[1]2. Child Protection'!Y$1,FALSE))</f>
        <v>#REF!</v>
      </c>
      <c r="P207" s="74" t="e">
        <f>IF(VLOOKUP($A207,'[1]2. Child Protection'!$B$8:$BG$226,'[1]2. Child Protection'!Z$1,FALSE)=F207,"",VLOOKUP($A207,'[1]2. Child Protection'!$B$8:$BG$226,'[1]2. Child Protection'!Z$1,FALSE)-F207)</f>
        <v>#VALUE!</v>
      </c>
      <c r="Q207" s="74" t="str">
        <f>IF(VLOOKUP($A207,'[1]2. Child Protection'!$B$8:$BG$226,'[1]2. Child Protection'!AA$1,FALSE)=G207,"",VLOOKUP($A207,'[1]2. Child Protection'!$B$8:$BG$226,'[1]2. Child Protection'!AA$1,FALSE))</f>
        <v>y</v>
      </c>
      <c r="R207" s="61" t="str">
        <f>IF(VLOOKUP($A207,'[1]2. Child Protection'!$B$8:$BG$226,'[1]2. Child Protection'!AB$1,FALSE)=H207,"",VLOOKUP($A207,'[1]2. Child Protection'!$B$8:$BG$226,'[1]2. Child Protection'!AB$1,FALSE))</f>
        <v>DHS 2013</v>
      </c>
      <c r="AA207" s="74"/>
      <c r="AB207" s="74"/>
      <c r="AC207" s="74"/>
      <c r="AD207" s="74"/>
    </row>
    <row r="208" spans="1:30" x14ac:dyDescent="0.25">
      <c r="A208" s="61" t="s">
        <v>231</v>
      </c>
      <c r="B208" s="61" t="s">
        <v>486</v>
      </c>
      <c r="C208" s="74" t="s">
        <v>12</v>
      </c>
      <c r="D208" s="61" t="s">
        <v>12</v>
      </c>
      <c r="E208" s="69" t="s">
        <v>12</v>
      </c>
      <c r="F208" s="71" t="s">
        <v>12</v>
      </c>
      <c r="G208" s="72" t="s">
        <v>12</v>
      </c>
      <c r="H208" s="73" t="s">
        <v>12</v>
      </c>
      <c r="J208" s="61" t="e">
        <f>IF(VLOOKUP($A208,'[1]2. Child Protection'!$B$8:$BG$226,'[1]2. Child Protection'!T$1,FALSE)=C208,"",VLOOKUP($A208,'[1]2. Child Protection'!$B$8:$BG$226,'[1]2. Child Protection'!T$1,FALSE)-C208)</f>
        <v>#VALUE!</v>
      </c>
      <c r="K208" s="61" t="str">
        <f>IF(VLOOKUP($A208,'[1]2. Child Protection'!$B$8:$BG$226,'[1]2. Child Protection'!U$1,FALSE)=D208,"",VLOOKUP($A208,'[1]2. Child Protection'!$B$8:$BG$226,'[1]2. Child Protection'!U$1,FALSE))</f>
        <v/>
      </c>
      <c r="L208" s="74" t="e">
        <f>IF(VLOOKUP($A208,'[1]2. Child Protection'!$B$8:$BG$226,'[1]2. Child Protection'!V$1,FALSE)=#REF!,"",VLOOKUP($A208,'[1]2. Child Protection'!$B$8:$BG$226,'[1]2. Child Protection'!V$1,FALSE)-#REF!)</f>
        <v>#REF!</v>
      </c>
      <c r="M208" s="74" t="e">
        <f>IF(VLOOKUP($A208,'[1]2. Child Protection'!$B$8:$BG$226,'[1]2. Child Protection'!W$1,FALSE)=#REF!,"",VLOOKUP($A208,'[1]2. Child Protection'!$B$8:$BG$226,'[1]2. Child Protection'!W$1,FALSE))</f>
        <v>#REF!</v>
      </c>
      <c r="N208" s="74" t="e">
        <f>IF(VLOOKUP($A208,'[1]2. Child Protection'!$B$8:$BG$226,'[1]2. Child Protection'!X$1,FALSE)=E208,"",VLOOKUP($A208,'[1]2. Child Protection'!$B$8:$BG$226,'[1]2. Child Protection'!X$1,FALSE)-E208)</f>
        <v>#VALUE!</v>
      </c>
      <c r="O208" s="74" t="e">
        <f>IF(VLOOKUP($A208,'[1]2. Child Protection'!$B$8:$BG$226,'[1]2. Child Protection'!Y$1,FALSE)=#REF!,"",VLOOKUP($A208,'[1]2. Child Protection'!$B$8:$BG$226,'[1]2. Child Protection'!Y$1,FALSE))</f>
        <v>#REF!</v>
      </c>
      <c r="P208" s="74" t="e">
        <f>IF(VLOOKUP($A208,'[1]2. Child Protection'!$B$8:$BG$226,'[1]2. Child Protection'!Z$1,FALSE)=F208,"",VLOOKUP($A208,'[1]2. Child Protection'!$B$8:$BG$226,'[1]2. Child Protection'!Z$1,FALSE)-F208)</f>
        <v>#VALUE!</v>
      </c>
      <c r="Q208" s="74" t="str">
        <f>IF(VLOOKUP($A208,'[1]2. Child Protection'!$B$8:$BG$226,'[1]2. Child Protection'!AA$1,FALSE)=G208,"",VLOOKUP($A208,'[1]2. Child Protection'!$B$8:$BG$226,'[1]2. Child Protection'!AA$1,FALSE))</f>
        <v/>
      </c>
      <c r="R208" s="61" t="str">
        <f>IF(VLOOKUP($A208,'[1]2. Child Protection'!$B$8:$BG$226,'[1]2. Child Protection'!AB$1,FALSE)=H208,"",VLOOKUP($A208,'[1]2. Child Protection'!$B$8:$BG$226,'[1]2. Child Protection'!AB$1,FALSE))</f>
        <v>MICS 2019-20</v>
      </c>
      <c r="AA208" s="74"/>
      <c r="AB208" s="74"/>
      <c r="AC208" s="74"/>
      <c r="AD208" s="74"/>
    </row>
    <row r="209" spans="1:30" x14ac:dyDescent="0.25">
      <c r="A209" s="61" t="s">
        <v>295</v>
      </c>
      <c r="B209" s="61" t="s">
        <v>531</v>
      </c>
      <c r="C209" s="74"/>
      <c r="E209" s="69"/>
      <c r="F209" s="71"/>
      <c r="G209" s="72"/>
      <c r="H209" s="73"/>
      <c r="J209" s="61">
        <f>IF(VLOOKUP($A209,'[1]2. Child Protection'!$B$8:$BG$226,'[1]2. Child Protection'!T$1,FALSE)=C209,"",VLOOKUP($A209,'[1]2. Child Protection'!$B$8:$BG$226,'[1]2. Child Protection'!T$1,FALSE)-C209)</f>
        <v>27.2</v>
      </c>
      <c r="K209" s="61" t="str">
        <f>IF(VLOOKUP($A209,'[1]2. Child Protection'!$B$8:$BG$226,'[1]2. Child Protection'!U$1,FALSE)=D209,"",VLOOKUP($A209,'[1]2. Child Protection'!$B$8:$BG$226,'[1]2. Child Protection'!U$1,FALSE))</f>
        <v/>
      </c>
      <c r="L209" s="74" t="e">
        <f>IF(VLOOKUP($A209,'[1]2. Child Protection'!$B$8:$BG$226,'[1]2. Child Protection'!V$1,FALSE)=#REF!,"",VLOOKUP($A209,'[1]2. Child Protection'!$B$8:$BG$226,'[1]2. Child Protection'!V$1,FALSE)-#REF!)</f>
        <v>#REF!</v>
      </c>
      <c r="M209" s="74" t="e">
        <f>IF(VLOOKUP($A209,'[1]2. Child Protection'!$B$8:$BG$226,'[1]2. Child Protection'!W$1,FALSE)=#REF!,"",VLOOKUP($A209,'[1]2. Child Protection'!$B$8:$BG$226,'[1]2. Child Protection'!W$1,FALSE))</f>
        <v>#REF!</v>
      </c>
      <c r="N209" s="74">
        <f>IF(VLOOKUP($A209,'[1]2. Child Protection'!$B$8:$BG$226,'[1]2. Child Protection'!X$1,FALSE)=E209,"",VLOOKUP($A209,'[1]2. Child Protection'!$B$8:$BG$226,'[1]2. Child Protection'!X$1,FALSE)-E209)</f>
        <v>31.1</v>
      </c>
      <c r="O209" s="74" t="e">
        <f>IF(VLOOKUP($A209,'[1]2. Child Protection'!$B$8:$BG$226,'[1]2. Child Protection'!Y$1,FALSE)=#REF!,"",VLOOKUP($A209,'[1]2. Child Protection'!$B$8:$BG$226,'[1]2. Child Protection'!Y$1,FALSE))</f>
        <v>#REF!</v>
      </c>
      <c r="P209" s="74">
        <f>IF(VLOOKUP($A209,'[1]2. Child Protection'!$B$8:$BG$226,'[1]2. Child Protection'!Z$1,FALSE)=F209,"",VLOOKUP($A209,'[1]2. Child Protection'!$B$8:$BG$226,'[1]2. Child Protection'!Z$1,FALSE)-F209)</f>
        <v>30.3</v>
      </c>
      <c r="Q209" s="74" t="str">
        <f>IF(VLOOKUP($A209,'[1]2. Child Protection'!$B$8:$BG$226,'[1]2. Child Protection'!AA$1,FALSE)=G209,"",VLOOKUP($A209,'[1]2. Child Protection'!$B$8:$BG$226,'[1]2. Child Protection'!AA$1,FALSE))</f>
        <v/>
      </c>
      <c r="R209" s="61" t="str">
        <f>IF(VLOOKUP($A209,'[1]2. Child Protection'!$B$8:$BG$226,'[1]2. Child Protection'!AB$1,FALSE)=H209,"",VLOOKUP($A209,'[1]2. Child Protection'!$B$8:$BG$226,'[1]2. Child Protection'!AB$1,FALSE))</f>
        <v>DHS 2013</v>
      </c>
      <c r="AA209" s="74"/>
      <c r="AB209" s="74"/>
      <c r="AC209" s="74"/>
      <c r="AD209" s="74"/>
    </row>
    <row r="210" spans="1:30" x14ac:dyDescent="0.25">
      <c r="A210" s="61" t="s">
        <v>252</v>
      </c>
      <c r="B210" s="61" t="s">
        <v>499</v>
      </c>
      <c r="C210" s="96">
        <v>71.694333430809607</v>
      </c>
      <c r="D210" s="61" t="s">
        <v>12</v>
      </c>
      <c r="E210" s="69">
        <v>2011</v>
      </c>
      <c r="F210" s="71" t="s">
        <v>545</v>
      </c>
      <c r="G210" s="72"/>
      <c r="H210" s="73" t="s">
        <v>655</v>
      </c>
      <c r="J210" s="61" t="e">
        <f>IF(VLOOKUP($A210,'[1]2. Child Protection'!$B$8:$BG$226,'[1]2. Child Protection'!T$1,FALSE)=C210,"",VLOOKUP($A210,'[1]2. Child Protection'!$B$8:$BG$226,'[1]2. Child Protection'!T$1,FALSE)-C210)</f>
        <v>#VALUE!</v>
      </c>
      <c r="K210" s="61" t="str">
        <f>IF(VLOOKUP($A210,'[1]2. Child Protection'!$B$8:$BG$226,'[1]2. Child Protection'!U$1,FALSE)=D210,"",VLOOKUP($A210,'[1]2. Child Protection'!$B$8:$BG$226,'[1]2. Child Protection'!U$1,FALSE))</f>
        <v/>
      </c>
      <c r="L210" s="74" t="e">
        <f>IF(VLOOKUP($A210,'[1]2. Child Protection'!$B$8:$BG$226,'[1]2. Child Protection'!V$1,FALSE)=#REF!,"",VLOOKUP($A210,'[1]2. Child Protection'!$B$8:$BG$226,'[1]2. Child Protection'!V$1,FALSE)-#REF!)</f>
        <v>#REF!</v>
      </c>
      <c r="M210" s="74" t="e">
        <f>IF(VLOOKUP($A210,'[1]2. Child Protection'!$B$8:$BG$226,'[1]2. Child Protection'!W$1,FALSE)=#REF!,"",VLOOKUP($A210,'[1]2. Child Protection'!$B$8:$BG$226,'[1]2. Child Protection'!W$1,FALSE))</f>
        <v>#REF!</v>
      </c>
      <c r="N210" s="74" t="e">
        <f>IF(VLOOKUP($A210,'[1]2. Child Protection'!$B$8:$BG$226,'[1]2. Child Protection'!X$1,FALSE)=E210,"",VLOOKUP($A210,'[1]2. Child Protection'!$B$8:$BG$226,'[1]2. Child Protection'!X$1,FALSE)-E210)</f>
        <v>#VALUE!</v>
      </c>
      <c r="O210" s="74" t="e">
        <f>IF(VLOOKUP($A210,'[1]2. Child Protection'!$B$8:$BG$226,'[1]2. Child Protection'!Y$1,FALSE)=#REF!,"",VLOOKUP($A210,'[1]2. Child Protection'!$B$8:$BG$226,'[1]2. Child Protection'!Y$1,FALSE))</f>
        <v>#REF!</v>
      </c>
      <c r="P210" s="74" t="e">
        <f>IF(VLOOKUP($A210,'[1]2. Child Protection'!$B$8:$BG$226,'[1]2. Child Protection'!Z$1,FALSE)=F210,"",VLOOKUP($A210,'[1]2. Child Protection'!$B$8:$BG$226,'[1]2. Child Protection'!Z$1,FALSE)-F210)</f>
        <v>#VALUE!</v>
      </c>
      <c r="Q210" s="74" t="str">
        <f>IF(VLOOKUP($A210,'[1]2. Child Protection'!$B$8:$BG$226,'[1]2. Child Protection'!AA$1,FALSE)=G210,"",VLOOKUP($A210,'[1]2. Child Protection'!$B$8:$BG$226,'[1]2. Child Protection'!AA$1,FALSE))</f>
        <v/>
      </c>
      <c r="R210" s="61" t="str">
        <f>IF(VLOOKUP($A210,'[1]2. Child Protection'!$B$8:$BG$226,'[1]2. Child Protection'!AB$1,FALSE)=H210,"",VLOOKUP($A210,'[1]2. Child Protection'!$B$8:$BG$226,'[1]2. Child Protection'!AB$1,FALSE))</f>
        <v>Recorded live births 2017</v>
      </c>
      <c r="AA210" s="74"/>
      <c r="AB210" s="74"/>
      <c r="AC210" s="74"/>
      <c r="AD210" s="74"/>
    </row>
    <row r="211" spans="1:30" x14ac:dyDescent="0.25">
      <c r="A211" s="61" t="s">
        <v>296</v>
      </c>
      <c r="B211" s="61" t="s">
        <v>532</v>
      </c>
      <c r="C211" s="74">
        <v>66.282711629980071</v>
      </c>
      <c r="D211" s="61" t="s">
        <v>12</v>
      </c>
      <c r="E211" s="69">
        <v>2013</v>
      </c>
      <c r="F211" s="71" t="s">
        <v>545</v>
      </c>
      <c r="G211" s="72"/>
      <c r="H211" s="73" t="s">
        <v>675</v>
      </c>
      <c r="J211" s="61">
        <f>IF(VLOOKUP($A211,'[1]2. Child Protection'!$B$8:$BG$226,'[1]2. Child Protection'!T$1,FALSE)=C211,"",VLOOKUP($A211,'[1]2. Child Protection'!$B$8:$BG$226,'[1]2. Child Protection'!T$1,FALSE)-C211)</f>
        <v>-53.282711629980071</v>
      </c>
      <c r="K211" s="61" t="str">
        <f>IF(VLOOKUP($A211,'[1]2. Child Protection'!$B$8:$BG$226,'[1]2. Child Protection'!U$1,FALSE)=D211,"",VLOOKUP($A211,'[1]2. Child Protection'!$B$8:$BG$226,'[1]2. Child Protection'!U$1,FALSE))</f>
        <v/>
      </c>
      <c r="L211" s="74" t="e">
        <f>IF(VLOOKUP($A211,'[1]2. Child Protection'!$B$8:$BG$226,'[1]2. Child Protection'!V$1,FALSE)=#REF!,"",VLOOKUP($A211,'[1]2. Child Protection'!$B$8:$BG$226,'[1]2. Child Protection'!V$1,FALSE)-#REF!)</f>
        <v>#REF!</v>
      </c>
      <c r="M211" s="74" t="e">
        <f>IF(VLOOKUP($A211,'[1]2. Child Protection'!$B$8:$BG$226,'[1]2. Child Protection'!W$1,FALSE)=#REF!,"",VLOOKUP($A211,'[1]2. Child Protection'!$B$8:$BG$226,'[1]2. Child Protection'!W$1,FALSE))</f>
        <v>#REF!</v>
      </c>
      <c r="N211" s="74">
        <f>IF(VLOOKUP($A211,'[1]2. Child Protection'!$B$8:$BG$226,'[1]2. Child Protection'!X$1,FALSE)=E211,"",VLOOKUP($A211,'[1]2. Child Protection'!$B$8:$BG$226,'[1]2. Child Protection'!X$1,FALSE)-E211)</f>
        <v>-1998.9</v>
      </c>
      <c r="O211" s="74" t="e">
        <f>IF(VLOOKUP($A211,'[1]2. Child Protection'!$B$8:$BG$226,'[1]2. Child Protection'!Y$1,FALSE)=#REF!,"",VLOOKUP($A211,'[1]2. Child Protection'!$B$8:$BG$226,'[1]2. Child Protection'!Y$1,FALSE))</f>
        <v>#REF!</v>
      </c>
      <c r="P211" s="74" t="e">
        <f>IF(VLOOKUP($A211,'[1]2. Child Protection'!$B$8:$BG$226,'[1]2. Child Protection'!Z$1,FALSE)=F211,"",VLOOKUP($A211,'[1]2. Child Protection'!$B$8:$BG$226,'[1]2. Child Protection'!Z$1,FALSE)-F211)</f>
        <v>#VALUE!</v>
      </c>
      <c r="Q211" s="74" t="str">
        <f>IF(VLOOKUP($A211,'[1]2. Child Protection'!$B$8:$BG$226,'[1]2. Child Protection'!AA$1,FALSE)=G211,"",VLOOKUP($A211,'[1]2. Child Protection'!$B$8:$BG$226,'[1]2. Child Protection'!AA$1,FALSE))</f>
        <v/>
      </c>
      <c r="R211" s="61" t="str">
        <f>IF(VLOOKUP($A211,'[1]2. Child Protection'!$B$8:$BG$226,'[1]2. Child Protection'!AB$1,FALSE)=H211,"",VLOOKUP($A211,'[1]2. Child Protection'!$B$8:$BG$226,'[1]2. Child Protection'!AB$1,FALSE))</f>
        <v>DHS 2018</v>
      </c>
      <c r="AA211" s="74"/>
      <c r="AB211" s="74"/>
      <c r="AC211" s="74"/>
      <c r="AD211" s="74"/>
    </row>
    <row r="212" spans="1:30" x14ac:dyDescent="0.25">
      <c r="A212" s="61" t="s">
        <v>297</v>
      </c>
      <c r="B212" s="61" t="s">
        <v>533</v>
      </c>
      <c r="C212" s="74"/>
      <c r="E212" s="69"/>
      <c r="F212" s="71"/>
      <c r="G212" s="72"/>
      <c r="H212" s="73"/>
      <c r="J212" s="61">
        <f>IF(VLOOKUP($A212,'[1]2. Child Protection'!$B$8:$BG$226,'[1]2. Child Protection'!T$1,FALSE)=C212,"",VLOOKUP($A212,'[1]2. Child Protection'!$B$8:$BG$226,'[1]2. Child Protection'!T$1,FALSE)-C212)</f>
        <v>29.6</v>
      </c>
      <c r="K212" s="61" t="str">
        <f>IF(VLOOKUP($A212,'[1]2. Child Protection'!$B$8:$BG$226,'[1]2. Child Protection'!U$1,FALSE)=D212,"",VLOOKUP($A212,'[1]2. Child Protection'!$B$8:$BG$226,'[1]2. Child Protection'!U$1,FALSE))</f>
        <v/>
      </c>
      <c r="L212" s="74" t="e">
        <f>IF(VLOOKUP($A212,'[1]2. Child Protection'!$B$8:$BG$226,'[1]2. Child Protection'!V$1,FALSE)=#REF!,"",VLOOKUP($A212,'[1]2. Child Protection'!$B$8:$BG$226,'[1]2. Child Protection'!V$1,FALSE)-#REF!)</f>
        <v>#REF!</v>
      </c>
      <c r="M212" s="74" t="e">
        <f>IF(VLOOKUP($A212,'[1]2. Child Protection'!$B$8:$BG$226,'[1]2. Child Protection'!W$1,FALSE)=#REF!,"",VLOOKUP($A212,'[1]2. Child Protection'!$B$8:$BG$226,'[1]2. Child Protection'!W$1,FALSE))</f>
        <v>#REF!</v>
      </c>
      <c r="N212" s="74">
        <f>IF(VLOOKUP($A212,'[1]2. Child Protection'!$B$8:$BG$226,'[1]2. Child Protection'!X$1,FALSE)=E212,"",VLOOKUP($A212,'[1]2. Child Protection'!$B$8:$BG$226,'[1]2. Child Protection'!X$1,FALSE)-E212)</f>
        <v>48.4</v>
      </c>
      <c r="O212" s="74" t="e">
        <f>IF(VLOOKUP($A212,'[1]2. Child Protection'!$B$8:$BG$226,'[1]2. Child Protection'!Y$1,FALSE)=#REF!,"",VLOOKUP($A212,'[1]2. Child Protection'!$B$8:$BG$226,'[1]2. Child Protection'!Y$1,FALSE))</f>
        <v>#REF!</v>
      </c>
      <c r="P212" s="74">
        <f>IF(VLOOKUP($A212,'[1]2. Child Protection'!$B$8:$BG$226,'[1]2. Child Protection'!Z$1,FALSE)=F212,"",VLOOKUP($A212,'[1]2. Child Protection'!$B$8:$BG$226,'[1]2. Child Protection'!Z$1,FALSE)-F212)</f>
        <v>48.9</v>
      </c>
      <c r="Q212" s="74" t="str">
        <f>IF(VLOOKUP($A212,'[1]2. Child Protection'!$B$8:$BG$226,'[1]2. Child Protection'!AA$1,FALSE)=G212,"",VLOOKUP($A212,'[1]2. Child Protection'!$B$8:$BG$226,'[1]2. Child Protection'!AA$1,FALSE))</f>
        <v/>
      </c>
      <c r="R212" s="61" t="str">
        <f>IF(VLOOKUP($A212,'[1]2. Child Protection'!$B$8:$BG$226,'[1]2. Child Protection'!AB$1,FALSE)=H212,"",VLOOKUP($A212,'[1]2. Child Protection'!$B$8:$BG$226,'[1]2. Child Protection'!AB$1,FALSE))</f>
        <v>MICS 2019</v>
      </c>
      <c r="AA212" s="74"/>
      <c r="AB212" s="74"/>
      <c r="AC212" s="74"/>
      <c r="AD212" s="74"/>
    </row>
    <row r="213" spans="1:30" x14ac:dyDescent="0.25">
      <c r="E213" s="76"/>
      <c r="F213" s="77"/>
      <c r="G213" s="72"/>
      <c r="L213" s="74"/>
      <c r="M213" s="74"/>
      <c r="N213" s="74"/>
      <c r="O213" s="74"/>
      <c r="P213" s="74"/>
      <c r="Q213" s="74"/>
    </row>
    <row r="214" spans="1:30" x14ac:dyDescent="0.25">
      <c r="A214" s="55" t="s">
        <v>309</v>
      </c>
      <c r="B214" s="91"/>
      <c r="C214" s="91"/>
      <c r="D214" s="91"/>
      <c r="E214" s="78"/>
      <c r="F214" s="78"/>
      <c r="G214" s="79"/>
      <c r="J214" s="61" t="str">
        <f>IF(VLOOKUP($A214,'[1]2. Child Protection'!$B$8:$BG$226,'[1]2. Child Protection'!T$1,FALSE)=C214,"",VLOOKUP($A214,'[1]2. Child Protection'!$B$8:$BG$226,'[1]2. Child Protection'!T$1,FALSE)-C214)</f>
        <v/>
      </c>
      <c r="K214" s="61" t="str">
        <f>IF(VLOOKUP($A214,'[1]2. Child Protection'!$B$8:$BG$226,'[1]2. Child Protection'!U$1,FALSE)=D214,"",VLOOKUP($A214,'[1]2. Child Protection'!$B$8:$BG$226,'[1]2. Child Protection'!U$1,FALSE))</f>
        <v/>
      </c>
      <c r="L214" s="74" t="e">
        <f>IF(VLOOKUP($A214,'[1]2. Child Protection'!$B$8:$BG$226,'[1]2. Child Protection'!V$1,FALSE)=#REF!,"",VLOOKUP($A214,'[1]2. Child Protection'!$B$8:$BG$226,'[1]2. Child Protection'!V$1,FALSE))</f>
        <v>#REF!</v>
      </c>
      <c r="M214" s="74" t="e">
        <f>IF(VLOOKUP($A214,'[1]2. Child Protection'!$B$8:$BG$226,'[1]2. Child Protection'!W$1,FALSE)=#REF!,"",VLOOKUP($A214,'[1]2. Child Protection'!$B$8:$BG$226,'[1]2. Child Protection'!W$1,FALSE))</f>
        <v>#REF!</v>
      </c>
      <c r="N214" s="74" t="str">
        <f>IF(VLOOKUP($A214,'[1]2. Child Protection'!$B$8:$BG$226,'[1]2. Child Protection'!X$1,FALSE)=E214,"",VLOOKUP($A214,'[1]2. Child Protection'!$B$8:$BG$226,'[1]2. Child Protection'!X$1,FALSE))</f>
        <v/>
      </c>
      <c r="O214" s="74" t="e">
        <f>IF(VLOOKUP($A214,'[1]2. Child Protection'!$B$8:$BG$226,'[1]2. Child Protection'!Y$1,FALSE)=#REF!,"",VLOOKUP($A214,'[1]2. Child Protection'!$B$8:$BG$226,'[1]2. Child Protection'!Y$1,FALSE))</f>
        <v>#REF!</v>
      </c>
      <c r="P214" s="74" t="str">
        <f>IF(VLOOKUP($A214,'[1]2. Child Protection'!$B$8:$BG$226,'[1]2. Child Protection'!Z$1,FALSE)=F214,"",VLOOKUP($A214,'[1]2. Child Protection'!$B$8:$BG$226,'[1]2. Child Protection'!Z$1,FALSE))</f>
        <v/>
      </c>
      <c r="Q214" s="74" t="str">
        <f>IF(VLOOKUP($A214,'[1]2. Child Protection'!$B$8:$BG$226,'[1]2. Child Protection'!AA$1,FALSE)=G214,"",VLOOKUP($A214,'[1]2. Child Protection'!$B$8:$BG$226,'[1]2. Child Protection'!AA$1,FALSE))</f>
        <v/>
      </c>
      <c r="R214" s="61" t="str">
        <f>IF(VLOOKUP($A214,'[1]2. Child Protection'!$B$8:$BG$226,'[1]2. Child Protection'!AB$1,FALSE)=H214,"",VLOOKUP($A214,'[1]2. Child Protection'!$B$8:$BG$226,'[1]2. Child Protection'!AB$1,FALSE))</f>
        <v/>
      </c>
      <c r="T214" s="61" t="s">
        <v>718</v>
      </c>
      <c r="U214" s="61" t="s">
        <v>717</v>
      </c>
    </row>
    <row r="215" spans="1:30" x14ac:dyDescent="0.25">
      <c r="A215" s="56" t="s">
        <v>302</v>
      </c>
      <c r="B215" s="92"/>
      <c r="C215" s="103">
        <v>130.80000000000001</v>
      </c>
      <c r="D215" s="92"/>
      <c r="E215" s="89"/>
      <c r="F215" s="89"/>
      <c r="G215" s="101" t="s">
        <v>683</v>
      </c>
      <c r="J215" s="61" t="e">
        <f>IF(VLOOKUP($A215,'[1]2. Child Protection'!$B$8:$BG$226,'[1]2. Child Protection'!T$1,FALSE)=C215,"",VLOOKUP($A215,'[1]2. Child Protection'!$B$8:$BG$226,'[1]2. Child Protection'!T$1,FALSE)-C215)</f>
        <v>#VALUE!</v>
      </c>
      <c r="K215" s="61" t="str">
        <f>IF(VLOOKUP($A215,'[1]2. Child Protection'!$B$8:$BG$226,'[1]2. Child Protection'!U$1,FALSE)=D215,"",VLOOKUP($A215,'[1]2. Child Protection'!$B$8:$BG$226,'[1]2. Child Protection'!U$1,FALSE))</f>
        <v/>
      </c>
      <c r="L215" s="74" t="e">
        <f>IF(VLOOKUP($A215,'[1]2. Child Protection'!$B$8:$BG$226,'[1]2. Child Protection'!V$1,FALSE)=#REF!,"",VLOOKUP($A215,'[1]2. Child Protection'!$B$8:$BG$226,'[1]2. Child Protection'!V$1,FALSE))</f>
        <v>#REF!</v>
      </c>
      <c r="M215" s="74" t="e">
        <f>IF(VLOOKUP($A215,'[1]2. Child Protection'!$B$8:$BG$226,'[1]2. Child Protection'!W$1,FALSE)=#REF!,"",VLOOKUP($A215,'[1]2. Child Protection'!$B$8:$BG$226,'[1]2. Child Protection'!W$1,FALSE))</f>
        <v>#REF!</v>
      </c>
      <c r="N215" s="74" t="str">
        <f>IF(VLOOKUP($A215,'[1]2. Child Protection'!$B$8:$BG$226,'[1]2. Child Protection'!X$1,FALSE)=E215,"",VLOOKUP($A215,'[1]2. Child Protection'!$B$8:$BG$226,'[1]2. Child Protection'!X$1,FALSE))</f>
        <v>-</v>
      </c>
      <c r="O215" s="74" t="e">
        <f>IF(VLOOKUP($A215,'[1]2. Child Protection'!$B$8:$BG$226,'[1]2. Child Protection'!Y$1,FALSE)=#REF!,"",VLOOKUP($A215,'[1]2. Child Protection'!$B$8:$BG$226,'[1]2. Child Protection'!Y$1,FALSE))</f>
        <v>#REF!</v>
      </c>
      <c r="P215" s="74" t="str">
        <f>IF(VLOOKUP($A215,'[1]2. Child Protection'!$B$8:$BG$226,'[1]2. Child Protection'!Z$1,FALSE)=F215,"",VLOOKUP($A215,'[1]2. Child Protection'!$B$8:$BG$226,'[1]2. Child Protection'!Z$1,FALSE))</f>
        <v>-</v>
      </c>
      <c r="Q215" s="74">
        <f>IF(VLOOKUP($A215,'[1]2. Child Protection'!$B$8:$BG$226,'[1]2. Child Protection'!AA$1,FALSE)=G215,"",VLOOKUP($A215,'[1]2. Child Protection'!$B$8:$BG$226,'[1]2. Child Protection'!AA$1,FALSE))</f>
        <v>0</v>
      </c>
      <c r="R215" s="61" t="str">
        <f>IF(VLOOKUP($A215,'[1]2. Child Protection'!$B$8:$BG$226,'[1]2. Child Protection'!AB$1,FALSE)=H215,"",VLOOKUP($A215,'[1]2. Child Protection'!$B$8:$BG$226,'[1]2. Child Protection'!AB$1,FALSE))</f>
        <v/>
      </c>
      <c r="S215" s="61" t="s">
        <v>725</v>
      </c>
      <c r="T215" s="106">
        <v>130.80229904760418</v>
      </c>
      <c r="U215" s="103">
        <v>130.92298570420147</v>
      </c>
      <c r="W215" s="61" t="s">
        <v>683</v>
      </c>
      <c r="X215" s="61" t="b">
        <f t="shared" ref="X215:X227" si="36">W215=G215</f>
        <v>1</v>
      </c>
      <c r="AB215" s="61" t="s">
        <v>298</v>
      </c>
      <c r="AC215" s="61" t="s">
        <v>719</v>
      </c>
    </row>
    <row r="216" spans="1:30" x14ac:dyDescent="0.25">
      <c r="A216" s="57" t="s">
        <v>304</v>
      </c>
      <c r="B216" s="93"/>
      <c r="C216" s="107">
        <v>504</v>
      </c>
      <c r="D216" s="93"/>
      <c r="E216" s="89"/>
      <c r="F216" s="89"/>
      <c r="G216" s="101" t="s">
        <v>685</v>
      </c>
      <c r="J216" s="61">
        <f>IF(VLOOKUP($A216,'[1]2. Child Protection'!$B$8:$BG$226,'[1]2. Child Protection'!T$1,FALSE)=C216,"",VLOOKUP($A216,'[1]2. Child Protection'!$B$8:$BG$226,'[1]2. Child Protection'!T$1,FALSE)-C216)</f>
        <v>-404.65999999999997</v>
      </c>
      <c r="K216" s="61" t="str">
        <f>IF(VLOOKUP($A216,'[1]2. Child Protection'!$B$8:$BG$226,'[1]2. Child Protection'!U$1,FALSE)=D216,"",VLOOKUP($A216,'[1]2. Child Protection'!$B$8:$BG$226,'[1]2. Child Protection'!U$1,FALSE))</f>
        <v/>
      </c>
      <c r="L216" s="74" t="e">
        <f>IF(VLOOKUP($A216,'[1]2. Child Protection'!$B$8:$BG$226,'[1]2. Child Protection'!V$1,FALSE)=#REF!,"",VLOOKUP($A216,'[1]2. Child Protection'!$B$8:$BG$226,'[1]2. Child Protection'!V$1,FALSE))</f>
        <v>#REF!</v>
      </c>
      <c r="M216" s="74" t="e">
        <f>IF(VLOOKUP($A216,'[1]2. Child Protection'!$B$8:$BG$226,'[1]2. Child Protection'!W$1,FALSE)=#REF!,"",VLOOKUP($A216,'[1]2. Child Protection'!$B$8:$BG$226,'[1]2. Child Protection'!W$1,FALSE))</f>
        <v>#REF!</v>
      </c>
      <c r="N216" s="74">
        <f>IF(VLOOKUP($A216,'[1]2. Child Protection'!$B$8:$BG$226,'[1]2. Child Protection'!X$1,FALSE)=E216,"",VLOOKUP($A216,'[1]2. Child Protection'!$B$8:$BG$226,'[1]2. Child Protection'!X$1,FALSE))</f>
        <v>99.61</v>
      </c>
      <c r="O216" s="74" t="e">
        <f>IF(VLOOKUP($A216,'[1]2. Child Protection'!$B$8:$BG$226,'[1]2. Child Protection'!Y$1,FALSE)=#REF!,"",VLOOKUP($A216,'[1]2. Child Protection'!$B$8:$BG$226,'[1]2. Child Protection'!Y$1,FALSE))</f>
        <v>#REF!</v>
      </c>
      <c r="P216" s="74">
        <f>IF(VLOOKUP($A216,'[1]2. Child Protection'!$B$8:$BG$226,'[1]2. Child Protection'!Z$1,FALSE)=F216,"",VLOOKUP($A216,'[1]2. Child Protection'!$B$8:$BG$226,'[1]2. Child Protection'!Z$1,FALSE))</f>
        <v>99.65</v>
      </c>
      <c r="Q216" s="74">
        <f>IF(VLOOKUP($A216,'[1]2. Child Protection'!$B$8:$BG$226,'[1]2. Child Protection'!AA$1,FALSE)=G216,"",VLOOKUP($A216,'[1]2. Child Protection'!$B$8:$BG$226,'[1]2. Child Protection'!AA$1,FALSE))</f>
        <v>0</v>
      </c>
      <c r="R216" s="61" t="str">
        <f>IF(VLOOKUP($A216,'[1]2. Child Protection'!$B$8:$BG$226,'[1]2. Child Protection'!AB$1,FALSE)=H216,"",VLOOKUP($A216,'[1]2. Child Protection'!$B$8:$BG$226,'[1]2. Child Protection'!AB$1,FALSE))</f>
        <v>DHS, MICS, other national surveys, censuses and vital registration systems</v>
      </c>
      <c r="S216" s="61" t="s">
        <v>727</v>
      </c>
      <c r="T216" s="106">
        <v>504.01359340328804</v>
      </c>
      <c r="U216" s="103">
        <v>504.01359340328804</v>
      </c>
      <c r="W216" s="61" t="s">
        <v>685</v>
      </c>
      <c r="X216" s="61" t="b">
        <f t="shared" si="36"/>
        <v>1</v>
      </c>
      <c r="AB216" s="61" t="s">
        <v>333</v>
      </c>
      <c r="AC216" s="61" t="s">
        <v>720</v>
      </c>
    </row>
    <row r="217" spans="1:30" x14ac:dyDescent="0.25">
      <c r="A217" s="58" t="s">
        <v>332</v>
      </c>
      <c r="B217" s="94"/>
      <c r="C217" s="107">
        <v>584.70000000000005</v>
      </c>
      <c r="D217" s="94"/>
      <c r="E217" s="89"/>
      <c r="F217" s="89"/>
      <c r="G217" s="101" t="s">
        <v>686</v>
      </c>
      <c r="J217" s="61" t="e">
        <f>IF(VLOOKUP($A217,'[1]2. Child Protection'!$B$8:$BG$226,'[1]2. Child Protection'!T$1,FALSE)=C217,"",VLOOKUP($A217,'[1]2. Child Protection'!$B$8:$BG$226,'[1]2. Child Protection'!T$1,FALSE)-C217)</f>
        <v>#N/A</v>
      </c>
      <c r="K217" s="61" t="e">
        <f>IF(VLOOKUP($A217,'[1]2. Child Protection'!$B$8:$BG$226,'[1]2. Child Protection'!U$1,FALSE)=D217,"",VLOOKUP($A217,'[1]2. Child Protection'!$B$8:$BG$226,'[1]2. Child Protection'!U$1,FALSE))</f>
        <v>#N/A</v>
      </c>
      <c r="L217" s="74" t="e">
        <f>IF(VLOOKUP($A217,'[1]2. Child Protection'!$B$8:$BG$226,'[1]2. Child Protection'!V$1,FALSE)=#REF!,"",VLOOKUP($A217,'[1]2. Child Protection'!$B$8:$BG$226,'[1]2. Child Protection'!V$1,FALSE))</f>
        <v>#N/A</v>
      </c>
      <c r="M217" s="74" t="e">
        <f>IF(VLOOKUP($A217,'[1]2. Child Protection'!$B$8:$BG$226,'[1]2. Child Protection'!W$1,FALSE)=#REF!,"",VLOOKUP($A217,'[1]2. Child Protection'!$B$8:$BG$226,'[1]2. Child Protection'!W$1,FALSE))</f>
        <v>#N/A</v>
      </c>
      <c r="N217" s="74" t="e">
        <f>IF(VLOOKUP($A217,'[1]2. Child Protection'!$B$8:$BG$226,'[1]2. Child Protection'!X$1,FALSE)=E217,"",VLOOKUP($A217,'[1]2. Child Protection'!$B$8:$BG$226,'[1]2. Child Protection'!X$1,FALSE))</f>
        <v>#N/A</v>
      </c>
      <c r="O217" s="74" t="e">
        <f>IF(VLOOKUP($A217,'[1]2. Child Protection'!$B$8:$BG$226,'[1]2. Child Protection'!Y$1,FALSE)=#REF!,"",VLOOKUP($A217,'[1]2. Child Protection'!$B$8:$BG$226,'[1]2. Child Protection'!Y$1,FALSE))</f>
        <v>#N/A</v>
      </c>
      <c r="P217" s="74" t="e">
        <f>IF(VLOOKUP($A217,'[1]2. Child Protection'!$B$8:$BG$226,'[1]2. Child Protection'!Z$1,FALSE)=F217,"",VLOOKUP($A217,'[1]2. Child Protection'!$B$8:$BG$226,'[1]2. Child Protection'!Z$1,FALSE))</f>
        <v>#N/A</v>
      </c>
      <c r="Q217" s="74" t="e">
        <f>IF(VLOOKUP($A217,'[1]2. Child Protection'!$B$8:$BG$226,'[1]2. Child Protection'!AA$1,FALSE)=G217,"",VLOOKUP($A217,'[1]2. Child Protection'!$B$8:$BG$226,'[1]2. Child Protection'!AA$1,FALSE))</f>
        <v>#N/A</v>
      </c>
      <c r="R217" s="61" t="e">
        <f>IF(VLOOKUP($A217,'[1]2. Child Protection'!$B$8:$BG$226,'[1]2. Child Protection'!AB$1,FALSE)=H217,"",VLOOKUP($A217,'[1]2. Child Protection'!$B$8:$BG$226,'[1]2. Child Protection'!AB$1,FALSE))</f>
        <v>#N/A</v>
      </c>
      <c r="S217" s="61" t="s">
        <v>728</v>
      </c>
      <c r="T217" s="106">
        <v>584.6744210293258</v>
      </c>
      <c r="U217" s="103">
        <v>586.43785563024358</v>
      </c>
      <c r="W217" s="61" t="s">
        <v>686</v>
      </c>
      <c r="X217" s="61" t="b">
        <f t="shared" si="36"/>
        <v>1</v>
      </c>
      <c r="AB217" s="61" t="s">
        <v>328</v>
      </c>
      <c r="AC217" s="61" t="s">
        <v>721</v>
      </c>
    </row>
    <row r="218" spans="1:30" x14ac:dyDescent="0.25">
      <c r="A218" s="56" t="s">
        <v>330</v>
      </c>
      <c r="B218" s="92"/>
      <c r="C218" s="107" t="s">
        <v>23</v>
      </c>
      <c r="D218" s="92"/>
      <c r="E218" s="89"/>
      <c r="F218" s="89"/>
      <c r="G218" s="80"/>
      <c r="J218" s="61" t="e">
        <f>IF(VLOOKUP($A218,'[1]2. Child Protection'!$B$8:$BG$226,'[1]2. Child Protection'!T$1,FALSE)=C218,"",VLOOKUP($A218,'[1]2. Child Protection'!$B$8:$BG$226,'[1]2. Child Protection'!T$1,FALSE)-C218)</f>
        <v>#VALUE!</v>
      </c>
      <c r="K218" s="61" t="str">
        <f>IF(VLOOKUP($A218,'[1]2. Child Protection'!$B$8:$BG$226,'[1]2. Child Protection'!U$1,FALSE)=D218,"",VLOOKUP($A218,'[1]2. Child Protection'!$B$8:$BG$226,'[1]2. Child Protection'!U$1,FALSE))</f>
        <v/>
      </c>
      <c r="L218" s="74" t="e">
        <f>IF(VLOOKUP($A218,'[1]2. Child Protection'!$B$8:$BG$226,'[1]2. Child Protection'!V$1,FALSE)=#REF!,"",VLOOKUP($A218,'[1]2. Child Protection'!$B$8:$BG$226,'[1]2. Child Protection'!V$1,FALSE))</f>
        <v>#REF!</v>
      </c>
      <c r="M218" s="74" t="e">
        <f>IF(VLOOKUP($A218,'[1]2. Child Protection'!$B$8:$BG$226,'[1]2. Child Protection'!W$1,FALSE)=#REF!,"",VLOOKUP($A218,'[1]2. Child Protection'!$B$8:$BG$226,'[1]2. Child Protection'!W$1,FALSE))</f>
        <v>#REF!</v>
      </c>
      <c r="N218" s="74">
        <f>IF(VLOOKUP($A218,'[1]2. Child Protection'!$B$8:$BG$226,'[1]2. Child Protection'!X$1,FALSE)=E218,"",VLOOKUP($A218,'[1]2. Child Protection'!$B$8:$BG$226,'[1]2. Child Protection'!X$1,FALSE))</f>
        <v>100</v>
      </c>
      <c r="O218" s="74" t="e">
        <f>IF(VLOOKUP($A218,'[1]2. Child Protection'!$B$8:$BG$226,'[1]2. Child Protection'!Y$1,FALSE)=#REF!,"",VLOOKUP($A218,'[1]2. Child Protection'!$B$8:$BG$226,'[1]2. Child Protection'!Y$1,FALSE))</f>
        <v>#REF!</v>
      </c>
      <c r="P218" s="74">
        <f>IF(VLOOKUP($A218,'[1]2. Child Protection'!$B$8:$BG$226,'[1]2. Child Protection'!Z$1,FALSE)=F218,"",VLOOKUP($A218,'[1]2. Child Protection'!$B$8:$BG$226,'[1]2. Child Protection'!Z$1,FALSE))</f>
        <v>100</v>
      </c>
      <c r="Q218" s="74" t="str">
        <f>IF(VLOOKUP($A218,'[1]2. Child Protection'!$B$8:$BG$226,'[1]2. Child Protection'!AA$1,FALSE)=G218,"",VLOOKUP($A218,'[1]2. Child Protection'!$B$8:$BG$226,'[1]2. Child Protection'!AA$1,FALSE))</f>
        <v/>
      </c>
      <c r="R218" s="61" t="str">
        <f>IF(VLOOKUP($A218,'[1]2. Child Protection'!$B$8:$BG$226,'[1]2. Child Protection'!AB$1,FALSE)=H218,"",VLOOKUP($A218,'[1]2. Child Protection'!$B$8:$BG$226,'[1]2. Child Protection'!AB$1,FALSE))</f>
        <v>DHS, MICS, other national surveys, censuses and vital registration systems</v>
      </c>
      <c r="S218" s="61" t="s">
        <v>729</v>
      </c>
      <c r="T218" s="106" t="s">
        <v>23</v>
      </c>
      <c r="U218" s="103"/>
      <c r="X218" s="61" t="b">
        <f t="shared" si="36"/>
        <v>1</v>
      </c>
      <c r="AB218" s="61" t="s">
        <v>300</v>
      </c>
      <c r="AC218" s="61" t="s">
        <v>722</v>
      </c>
    </row>
    <row r="219" spans="1:30" x14ac:dyDescent="0.25">
      <c r="A219" s="56" t="s">
        <v>303</v>
      </c>
      <c r="B219" s="92"/>
      <c r="C219" s="107">
        <v>85.1</v>
      </c>
      <c r="D219" s="92"/>
      <c r="E219" s="89"/>
      <c r="F219" s="89"/>
      <c r="G219" s="101" t="s">
        <v>684</v>
      </c>
      <c r="J219" s="61" t="e">
        <f>IF(VLOOKUP($A219,'[1]2. Child Protection'!$B$8:$BG$226,'[1]2. Child Protection'!T$1,FALSE)=C219,"",VLOOKUP($A219,'[1]2. Child Protection'!$B$8:$BG$226,'[1]2. Child Protection'!T$1,FALSE)-C219)</f>
        <v>#VALUE!</v>
      </c>
      <c r="K219" s="61" t="str">
        <f>IF(VLOOKUP($A219,'[1]2. Child Protection'!$B$8:$BG$226,'[1]2. Child Protection'!U$1,FALSE)=D219,"",VLOOKUP($A219,'[1]2. Child Protection'!$B$8:$BG$226,'[1]2. Child Protection'!U$1,FALSE))</f>
        <v/>
      </c>
      <c r="L219" s="74" t="e">
        <f>IF(VLOOKUP($A219,'[1]2. Child Protection'!$B$8:$BG$226,'[1]2. Child Protection'!V$1,FALSE)=#REF!,"",VLOOKUP($A219,'[1]2. Child Protection'!$B$8:$BG$226,'[1]2. Child Protection'!V$1,FALSE))</f>
        <v>#REF!</v>
      </c>
      <c r="M219" s="74" t="e">
        <f>IF(VLOOKUP($A219,'[1]2. Child Protection'!$B$8:$BG$226,'[1]2. Child Protection'!W$1,FALSE)=#REF!,"",VLOOKUP($A219,'[1]2. Child Protection'!$B$8:$BG$226,'[1]2. Child Protection'!W$1,FALSE))</f>
        <v>#REF!</v>
      </c>
      <c r="N219" s="74" t="str">
        <f>IF(VLOOKUP($A219,'[1]2. Child Protection'!$B$8:$BG$226,'[1]2. Child Protection'!X$1,FALSE)=E219,"",VLOOKUP($A219,'[1]2. Child Protection'!$B$8:$BG$226,'[1]2. Child Protection'!X$1,FALSE))</f>
        <v>-</v>
      </c>
      <c r="O219" s="74" t="e">
        <f>IF(VLOOKUP($A219,'[1]2. Child Protection'!$B$8:$BG$226,'[1]2. Child Protection'!Y$1,FALSE)=#REF!,"",VLOOKUP($A219,'[1]2. Child Protection'!$B$8:$BG$226,'[1]2. Child Protection'!Y$1,FALSE))</f>
        <v>#REF!</v>
      </c>
      <c r="P219" s="74" t="str">
        <f>IF(VLOOKUP($A219,'[1]2. Child Protection'!$B$8:$BG$226,'[1]2. Child Protection'!Z$1,FALSE)=F219,"",VLOOKUP($A219,'[1]2. Child Protection'!$B$8:$BG$226,'[1]2. Child Protection'!Z$1,FALSE))</f>
        <v>-</v>
      </c>
      <c r="Q219" s="74">
        <f>IF(VLOOKUP($A219,'[1]2. Child Protection'!$B$8:$BG$226,'[1]2. Child Protection'!AA$1,FALSE)=G219,"",VLOOKUP($A219,'[1]2. Child Protection'!$B$8:$BG$226,'[1]2. Child Protection'!AA$1,FALSE))</f>
        <v>0</v>
      </c>
      <c r="R219" s="61" t="str">
        <f>IF(VLOOKUP($A219,'[1]2. Child Protection'!$B$8:$BG$226,'[1]2. Child Protection'!AB$1,FALSE)=H219,"",VLOOKUP($A219,'[1]2. Child Protection'!$B$8:$BG$226,'[1]2. Child Protection'!AB$1,FALSE))</f>
        <v>DHS, MICS, other national surveys, censuses and vital registration systems</v>
      </c>
      <c r="S219" s="61" t="s">
        <v>726</v>
      </c>
      <c r="T219" s="106">
        <v>85.117286849079534</v>
      </c>
      <c r="U219" s="103">
        <v>85.186694151513009</v>
      </c>
      <c r="W219" s="61" t="s">
        <v>684</v>
      </c>
      <c r="X219" s="61" t="b">
        <f t="shared" si="36"/>
        <v>1</v>
      </c>
      <c r="AB219" s="61" t="s">
        <v>723</v>
      </c>
    </row>
    <row r="220" spans="1:30" x14ac:dyDescent="0.25">
      <c r="A220" s="56" t="s">
        <v>300</v>
      </c>
      <c r="B220" s="92"/>
      <c r="C220" s="107">
        <v>136.1</v>
      </c>
      <c r="D220" s="92"/>
      <c r="E220" s="89"/>
      <c r="F220" s="89"/>
      <c r="G220" s="101" t="s">
        <v>681</v>
      </c>
      <c r="J220" s="61">
        <f>IF(VLOOKUP($A220,'[1]2. Child Protection'!$B$8:$BG$226,'[1]2. Child Protection'!T$1,FALSE)=C220,"",VLOOKUP($A220,'[1]2. Child Protection'!$B$8:$BG$226,'[1]2. Child Protection'!T$1,FALSE)-C220)</f>
        <v>-47.319999999999993</v>
      </c>
      <c r="K220" s="61" t="str">
        <f>IF(VLOOKUP($A220,'[1]2. Child Protection'!$B$8:$BG$226,'[1]2. Child Protection'!U$1,FALSE)=D220,"",VLOOKUP($A220,'[1]2. Child Protection'!$B$8:$BG$226,'[1]2. Child Protection'!U$1,FALSE))</f>
        <v/>
      </c>
      <c r="L220" s="74" t="e">
        <f>IF(VLOOKUP($A220,'[1]2. Child Protection'!$B$8:$BG$226,'[1]2. Child Protection'!V$1,FALSE)=#REF!,"",VLOOKUP($A220,'[1]2. Child Protection'!$B$8:$BG$226,'[1]2. Child Protection'!V$1,FALSE))</f>
        <v>#REF!</v>
      </c>
      <c r="M220" s="74" t="e">
        <f>IF(VLOOKUP($A220,'[1]2. Child Protection'!$B$8:$BG$226,'[1]2. Child Protection'!W$1,FALSE)=#REF!,"",VLOOKUP($A220,'[1]2. Child Protection'!$B$8:$BG$226,'[1]2. Child Protection'!W$1,FALSE))</f>
        <v>#REF!</v>
      </c>
      <c r="N220" s="74">
        <f>IF(VLOOKUP($A220,'[1]2. Child Protection'!$B$8:$BG$226,'[1]2. Child Protection'!X$1,FALSE)=E220,"",VLOOKUP($A220,'[1]2. Child Protection'!$B$8:$BG$226,'[1]2. Child Protection'!X$1,FALSE))</f>
        <v>91.88</v>
      </c>
      <c r="O220" s="74" t="e">
        <f>IF(VLOOKUP($A220,'[1]2. Child Protection'!$B$8:$BG$226,'[1]2. Child Protection'!Y$1,FALSE)=#REF!,"",VLOOKUP($A220,'[1]2. Child Protection'!$B$8:$BG$226,'[1]2. Child Protection'!Y$1,FALSE))</f>
        <v>#REF!</v>
      </c>
      <c r="P220" s="74">
        <f>IF(VLOOKUP($A220,'[1]2. Child Protection'!$B$8:$BG$226,'[1]2. Child Protection'!Z$1,FALSE)=F220,"",VLOOKUP($A220,'[1]2. Child Protection'!$B$8:$BG$226,'[1]2. Child Protection'!Z$1,FALSE))</f>
        <v>91.59</v>
      </c>
      <c r="Q220" s="74">
        <f>IF(VLOOKUP($A220,'[1]2. Child Protection'!$B$8:$BG$226,'[1]2. Child Protection'!AA$1,FALSE)=G220,"",VLOOKUP($A220,'[1]2. Child Protection'!$B$8:$BG$226,'[1]2. Child Protection'!AA$1,FALSE))</f>
        <v>0</v>
      </c>
      <c r="R220" s="61" t="str">
        <f>IF(VLOOKUP($A220,'[1]2. Child Protection'!$B$8:$BG$226,'[1]2. Child Protection'!AB$1,FALSE)=H220,"",VLOOKUP($A220,'[1]2. Child Protection'!$B$8:$BG$226,'[1]2. Child Protection'!AB$1,FALSE))</f>
        <v>DHS, MICS, other national surveys, censuses and vital registration systems</v>
      </c>
      <c r="S220" s="61" t="s">
        <v>722</v>
      </c>
      <c r="T220" s="106">
        <v>136.10910808960242</v>
      </c>
      <c r="U220" s="103">
        <v>135.12654222679285</v>
      </c>
      <c r="W220" s="61" t="s">
        <v>681</v>
      </c>
      <c r="X220" s="61" t="b">
        <f t="shared" si="36"/>
        <v>1</v>
      </c>
      <c r="AB220" s="61" t="s">
        <v>301</v>
      </c>
      <c r="AC220" s="61" t="s">
        <v>724</v>
      </c>
    </row>
    <row r="221" spans="1:30" x14ac:dyDescent="0.25">
      <c r="A221" s="56" t="s">
        <v>306</v>
      </c>
      <c r="B221" s="92"/>
      <c r="C221" s="107">
        <v>77</v>
      </c>
      <c r="D221" s="92"/>
      <c r="E221" s="90"/>
      <c r="F221" s="90"/>
      <c r="G221" s="101" t="s">
        <v>687</v>
      </c>
      <c r="J221" s="61">
        <f>IF(VLOOKUP($A221,'[1]2. Child Protection'!$B$8:$BG$226,'[1]2. Child Protection'!T$1,FALSE)=C221,"",VLOOKUP($A221,'[1]2. Child Protection'!$B$8:$BG$226,'[1]2. Child Protection'!T$1,FALSE)-C221)</f>
        <v>23</v>
      </c>
      <c r="K221" s="61" t="str">
        <f>IF(VLOOKUP($A221,'[1]2. Child Protection'!$B$8:$BG$226,'[1]2. Child Protection'!U$1,FALSE)=D221,"",VLOOKUP($A221,'[1]2. Child Protection'!$B$8:$BG$226,'[1]2. Child Protection'!U$1,FALSE))</f>
        <v/>
      </c>
      <c r="L221" s="74" t="e">
        <f>IF(VLOOKUP($A221,'[1]2. Child Protection'!$B$8:$BG$226,'[1]2. Child Protection'!V$1,FALSE)=#REF!,"",VLOOKUP($A221,'[1]2. Child Protection'!$B$8:$BG$226,'[1]2. Child Protection'!V$1,FALSE))</f>
        <v>#REF!</v>
      </c>
      <c r="M221" s="74" t="e">
        <f>IF(VLOOKUP($A221,'[1]2. Child Protection'!$B$8:$BG$226,'[1]2. Child Protection'!W$1,FALSE)=#REF!,"",VLOOKUP($A221,'[1]2. Child Protection'!$B$8:$BG$226,'[1]2. Child Protection'!W$1,FALSE))</f>
        <v>#REF!</v>
      </c>
      <c r="N221" s="74">
        <f>IF(VLOOKUP($A221,'[1]2. Child Protection'!$B$8:$BG$226,'[1]2. Child Protection'!X$1,FALSE)=E221,"",VLOOKUP($A221,'[1]2. Child Protection'!$B$8:$BG$226,'[1]2. Child Protection'!X$1,FALSE))</f>
        <v>100</v>
      </c>
      <c r="O221" s="74" t="e">
        <f>IF(VLOOKUP($A221,'[1]2. Child Protection'!$B$8:$BG$226,'[1]2. Child Protection'!Y$1,FALSE)=#REF!,"",VLOOKUP($A221,'[1]2. Child Protection'!$B$8:$BG$226,'[1]2. Child Protection'!Y$1,FALSE))</f>
        <v>#REF!</v>
      </c>
      <c r="P221" s="74">
        <f>IF(VLOOKUP($A221,'[1]2. Child Protection'!$B$8:$BG$226,'[1]2. Child Protection'!Z$1,FALSE)=F221,"",VLOOKUP($A221,'[1]2. Child Protection'!$B$8:$BG$226,'[1]2. Child Protection'!Z$1,FALSE))</f>
        <v>100</v>
      </c>
      <c r="Q221" s="74">
        <f>IF(VLOOKUP($A221,'[1]2. Child Protection'!$B$8:$BG$226,'[1]2. Child Protection'!AA$1,FALSE)=G221,"",VLOOKUP($A221,'[1]2. Child Protection'!$B$8:$BG$226,'[1]2. Child Protection'!AA$1,FALSE))</f>
        <v>0</v>
      </c>
      <c r="R221" s="61" t="str">
        <f>IF(VLOOKUP($A221,'[1]2. Child Protection'!$B$8:$BG$226,'[1]2. Child Protection'!AB$1,FALSE)=H221,"",VLOOKUP($A221,'[1]2. Child Protection'!$B$8:$BG$226,'[1]2. Child Protection'!AB$1,FALSE))</f>
        <v>DHS, MICS, other national surveys, censuses and vital registration systems</v>
      </c>
      <c r="S221" s="61" t="s">
        <v>730</v>
      </c>
      <c r="T221" s="106">
        <v>77.049168677050744</v>
      </c>
      <c r="U221" s="103">
        <v>77.049168677050744</v>
      </c>
      <c r="W221" s="61" t="s">
        <v>687</v>
      </c>
      <c r="X221" s="61" t="b">
        <f t="shared" si="36"/>
        <v>1</v>
      </c>
      <c r="AB221" s="61" t="s">
        <v>302</v>
      </c>
      <c r="AC221" s="61" t="s">
        <v>725</v>
      </c>
    </row>
    <row r="222" spans="1:30" x14ac:dyDescent="0.25">
      <c r="A222" s="56" t="s">
        <v>301</v>
      </c>
      <c r="B222" s="92"/>
      <c r="C222" s="107">
        <v>76.900000000000006</v>
      </c>
      <c r="D222" s="92"/>
      <c r="E222" s="89"/>
      <c r="F222" s="90"/>
      <c r="G222" s="101" t="s">
        <v>682</v>
      </c>
      <c r="J222" s="61">
        <f>IF(VLOOKUP($A222,'[1]2. Child Protection'!$B$8:$BG$226,'[1]2. Child Protection'!T$1,FALSE)=C222,"",VLOOKUP($A222,'[1]2. Child Protection'!$B$8:$BG$226,'[1]2. Child Protection'!T$1,FALSE)-C222)</f>
        <v>-9.5400000000000063</v>
      </c>
      <c r="K222" s="61" t="str">
        <f>IF(VLOOKUP($A222,'[1]2. Child Protection'!$B$8:$BG$226,'[1]2. Child Protection'!U$1,FALSE)=D222,"",VLOOKUP($A222,'[1]2. Child Protection'!$B$8:$BG$226,'[1]2. Child Protection'!U$1,FALSE))</f>
        <v/>
      </c>
      <c r="L222" s="74" t="e">
        <f>IF(VLOOKUP($A222,'[1]2. Child Protection'!$B$8:$BG$226,'[1]2. Child Protection'!V$1,FALSE)=#REF!,"",VLOOKUP($A222,'[1]2. Child Protection'!$B$8:$BG$226,'[1]2. Child Protection'!V$1,FALSE))</f>
        <v>#REF!</v>
      </c>
      <c r="M222" s="74" t="e">
        <f>IF(VLOOKUP($A222,'[1]2. Child Protection'!$B$8:$BG$226,'[1]2. Child Protection'!W$1,FALSE)=#REF!,"",VLOOKUP($A222,'[1]2. Child Protection'!$B$8:$BG$226,'[1]2. Child Protection'!W$1,FALSE))</f>
        <v>#REF!</v>
      </c>
      <c r="N222" s="74">
        <f>IF(VLOOKUP($A222,'[1]2. Child Protection'!$B$8:$BG$226,'[1]2. Child Protection'!X$1,FALSE)=E222,"",VLOOKUP($A222,'[1]2. Child Protection'!$B$8:$BG$226,'[1]2. Child Protection'!X$1,FALSE))</f>
        <v>70.040000000000006</v>
      </c>
      <c r="O222" s="74" t="e">
        <f>IF(VLOOKUP($A222,'[1]2. Child Protection'!$B$8:$BG$226,'[1]2. Child Protection'!Y$1,FALSE)=#REF!,"",VLOOKUP($A222,'[1]2. Child Protection'!$B$8:$BG$226,'[1]2. Child Protection'!Y$1,FALSE))</f>
        <v>#REF!</v>
      </c>
      <c r="P222" s="74">
        <f>IF(VLOOKUP($A222,'[1]2. Child Protection'!$B$8:$BG$226,'[1]2. Child Protection'!Z$1,FALSE)=F222,"",VLOOKUP($A222,'[1]2. Child Protection'!$B$8:$BG$226,'[1]2. Child Protection'!Z$1,FALSE))</f>
        <v>70.25</v>
      </c>
      <c r="Q222" s="74">
        <f>IF(VLOOKUP($A222,'[1]2. Child Protection'!$B$8:$BG$226,'[1]2. Child Protection'!AA$1,FALSE)=G222,"",VLOOKUP($A222,'[1]2. Child Protection'!$B$8:$BG$226,'[1]2. Child Protection'!AA$1,FALSE))</f>
        <v>0</v>
      </c>
      <c r="R222" s="61" t="str">
        <f>IF(VLOOKUP($A222,'[1]2. Child Protection'!$B$8:$BG$226,'[1]2. Child Protection'!AB$1,FALSE)=H222,"",VLOOKUP($A222,'[1]2. Child Protection'!$B$8:$BG$226,'[1]2. Child Protection'!AB$1,FALSE))</f>
        <v>DHS, MICS, other national surveys, censuses and vital registration systems</v>
      </c>
      <c r="S222" s="61" t="s">
        <v>724</v>
      </c>
      <c r="T222" s="106">
        <v>76.919544019279357</v>
      </c>
      <c r="U222" s="103">
        <v>76.89389585945419</v>
      </c>
      <c r="W222" s="61" t="s">
        <v>682</v>
      </c>
      <c r="X222" s="61" t="b">
        <f t="shared" si="36"/>
        <v>1</v>
      </c>
      <c r="AB222" s="61" t="s">
        <v>303</v>
      </c>
      <c r="AC222" s="61" t="s">
        <v>726</v>
      </c>
    </row>
    <row r="223" spans="1:30" x14ac:dyDescent="0.25">
      <c r="A223" s="57" t="s">
        <v>298</v>
      </c>
      <c r="B223" s="93"/>
      <c r="C223" s="107" t="s">
        <v>23</v>
      </c>
      <c r="D223" s="93"/>
      <c r="E223" s="89"/>
      <c r="F223" s="89"/>
      <c r="G223" s="80"/>
      <c r="J223" s="61" t="e">
        <f>IF(VLOOKUP($A223,'[1]2. Child Protection'!$B$8:$BG$226,'[1]2. Child Protection'!T$1,FALSE)=C223,"",VLOOKUP($A223,'[1]2. Child Protection'!$B$8:$BG$226,'[1]2. Child Protection'!T$1,FALSE)-C223)</f>
        <v>#VALUE!</v>
      </c>
      <c r="K223" s="61" t="str">
        <f>IF(VLOOKUP($A223,'[1]2. Child Protection'!$B$8:$BG$226,'[1]2. Child Protection'!U$1,FALSE)=D223,"",VLOOKUP($A223,'[1]2. Child Protection'!$B$8:$BG$226,'[1]2. Child Protection'!U$1,FALSE))</f>
        <v/>
      </c>
      <c r="L223" s="74" t="e">
        <f>IF(VLOOKUP($A223,'[1]2. Child Protection'!$B$8:$BG$226,'[1]2. Child Protection'!V$1,FALSE)=#REF!,"",VLOOKUP($A223,'[1]2. Child Protection'!$B$8:$BG$226,'[1]2. Child Protection'!V$1,FALSE))</f>
        <v>#REF!</v>
      </c>
      <c r="M223" s="74" t="e">
        <f>IF(VLOOKUP($A223,'[1]2. Child Protection'!$B$8:$BG$226,'[1]2. Child Protection'!W$1,FALSE)=#REF!,"",VLOOKUP($A223,'[1]2. Child Protection'!$B$8:$BG$226,'[1]2. Child Protection'!W$1,FALSE))</f>
        <v>#REF!</v>
      </c>
      <c r="N223" s="74">
        <f>IF(VLOOKUP($A223,'[1]2. Child Protection'!$B$8:$BG$226,'[1]2. Child Protection'!X$1,FALSE)=E223,"",VLOOKUP($A223,'[1]2. Child Protection'!$B$8:$BG$226,'[1]2. Child Protection'!X$1,FALSE))</f>
        <v>45.24</v>
      </c>
      <c r="O223" s="74" t="e">
        <f>IF(VLOOKUP($A223,'[1]2. Child Protection'!$B$8:$BG$226,'[1]2. Child Protection'!Y$1,FALSE)=#REF!,"",VLOOKUP($A223,'[1]2. Child Protection'!$B$8:$BG$226,'[1]2. Child Protection'!Y$1,FALSE))</f>
        <v>#REF!</v>
      </c>
      <c r="P223" s="74">
        <f>IF(VLOOKUP($A223,'[1]2. Child Protection'!$B$8:$BG$226,'[1]2. Child Protection'!Z$1,FALSE)=F223,"",VLOOKUP($A223,'[1]2. Child Protection'!$B$8:$BG$226,'[1]2. Child Protection'!Z$1,FALSE))</f>
        <v>44.14</v>
      </c>
      <c r="Q223" s="74" t="str">
        <f>IF(VLOOKUP($A223,'[1]2. Child Protection'!$B$8:$BG$226,'[1]2. Child Protection'!AA$1,FALSE)=G223,"",VLOOKUP($A223,'[1]2. Child Protection'!$B$8:$BG$226,'[1]2. Child Protection'!AA$1,FALSE))</f>
        <v/>
      </c>
      <c r="R223" s="61" t="str">
        <f>IF(VLOOKUP($A223,'[1]2. Child Protection'!$B$8:$BG$226,'[1]2. Child Protection'!AB$1,FALSE)=H223,"",VLOOKUP($A223,'[1]2. Child Protection'!$B$8:$BG$226,'[1]2. Child Protection'!AB$1,FALSE))</f>
        <v>DHS, MICS, other national surveys, censuses and vital registration systems</v>
      </c>
      <c r="S223" s="61" t="s">
        <v>719</v>
      </c>
      <c r="T223" s="106" t="s">
        <v>23</v>
      </c>
      <c r="U223" s="103"/>
      <c r="X223" s="61" t="b">
        <f t="shared" si="36"/>
        <v>1</v>
      </c>
      <c r="AB223" s="61" t="s">
        <v>304</v>
      </c>
      <c r="AC223" s="61" t="s">
        <v>727</v>
      </c>
    </row>
    <row r="224" spans="1:30" x14ac:dyDescent="0.25">
      <c r="A224" s="58" t="s">
        <v>333</v>
      </c>
      <c r="B224" s="94"/>
      <c r="C224" s="107">
        <v>103.9</v>
      </c>
      <c r="D224" s="94"/>
      <c r="E224" s="89"/>
      <c r="F224" s="89"/>
      <c r="G224" s="101" t="s">
        <v>680</v>
      </c>
      <c r="J224" s="61" t="e">
        <f>IF(VLOOKUP($A224,'[1]2. Child Protection'!$B$8:$BG$226,'[1]2. Child Protection'!T$1,FALSE)=C224,"",VLOOKUP($A224,'[1]2. Child Protection'!$B$8:$BG$226,'[1]2. Child Protection'!T$1,FALSE)-C224)</f>
        <v>#N/A</v>
      </c>
      <c r="K224" s="61" t="e">
        <f>IF(VLOOKUP($A224,'[1]2. Child Protection'!$B$8:$BG$226,'[1]2. Child Protection'!U$1,FALSE)=D224,"",VLOOKUP($A224,'[1]2. Child Protection'!$B$8:$BG$226,'[1]2. Child Protection'!U$1,FALSE))</f>
        <v>#N/A</v>
      </c>
      <c r="L224" s="74" t="e">
        <f>IF(VLOOKUP($A224,'[1]2. Child Protection'!$B$8:$BG$226,'[1]2. Child Protection'!V$1,FALSE)=#REF!,"",VLOOKUP($A224,'[1]2. Child Protection'!$B$8:$BG$226,'[1]2. Child Protection'!V$1,FALSE))</f>
        <v>#N/A</v>
      </c>
      <c r="M224" s="74" t="e">
        <f>IF(VLOOKUP($A224,'[1]2. Child Protection'!$B$8:$BG$226,'[1]2. Child Protection'!W$1,FALSE)=#REF!,"",VLOOKUP($A224,'[1]2. Child Protection'!$B$8:$BG$226,'[1]2. Child Protection'!W$1,FALSE))</f>
        <v>#N/A</v>
      </c>
      <c r="N224" s="74" t="e">
        <f>IF(VLOOKUP($A224,'[1]2. Child Protection'!$B$8:$BG$226,'[1]2. Child Protection'!X$1,FALSE)=E224,"",VLOOKUP($A224,'[1]2. Child Protection'!$B$8:$BG$226,'[1]2. Child Protection'!X$1,FALSE))</f>
        <v>#N/A</v>
      </c>
      <c r="O224" s="74" t="e">
        <f>IF(VLOOKUP($A224,'[1]2. Child Protection'!$B$8:$BG$226,'[1]2. Child Protection'!Y$1,FALSE)=#REF!,"",VLOOKUP($A224,'[1]2. Child Protection'!$B$8:$BG$226,'[1]2. Child Protection'!Y$1,FALSE))</f>
        <v>#N/A</v>
      </c>
      <c r="P224" s="74" t="e">
        <f>IF(VLOOKUP($A224,'[1]2. Child Protection'!$B$8:$BG$226,'[1]2. Child Protection'!Z$1,FALSE)=F224,"",VLOOKUP($A224,'[1]2. Child Protection'!$B$8:$BG$226,'[1]2. Child Protection'!Z$1,FALSE))</f>
        <v>#N/A</v>
      </c>
      <c r="Q224" s="74" t="e">
        <f>IF(VLOOKUP($A224,'[1]2. Child Protection'!$B$8:$BG$226,'[1]2. Child Protection'!AA$1,FALSE)=G224,"",VLOOKUP($A224,'[1]2. Child Protection'!$B$8:$BG$226,'[1]2. Child Protection'!AA$1,FALSE))</f>
        <v>#N/A</v>
      </c>
      <c r="R224" s="61" t="e">
        <f>IF(VLOOKUP($A224,'[1]2. Child Protection'!$B$8:$BG$226,'[1]2. Child Protection'!AB$1,FALSE)=H224,"",VLOOKUP($A224,'[1]2. Child Protection'!$B$8:$BG$226,'[1]2. Child Protection'!AB$1,FALSE))</f>
        <v>#N/A</v>
      </c>
      <c r="S224" s="61" t="s">
        <v>720</v>
      </c>
      <c r="T224" s="106">
        <v>103.92291088179492</v>
      </c>
      <c r="U224" s="103">
        <v>103.77226271882756</v>
      </c>
      <c r="W224" s="61" t="s">
        <v>680</v>
      </c>
      <c r="X224" s="61" t="b">
        <f t="shared" si="36"/>
        <v>1</v>
      </c>
      <c r="AB224" s="61" t="s">
        <v>332</v>
      </c>
      <c r="AC224" s="61" t="s">
        <v>728</v>
      </c>
    </row>
    <row r="225" spans="1:29" x14ac:dyDescent="0.25">
      <c r="A225" s="56" t="s">
        <v>328</v>
      </c>
      <c r="B225" s="92"/>
      <c r="C225" s="107" t="s">
        <v>23</v>
      </c>
      <c r="D225" s="92"/>
      <c r="E225" s="89"/>
      <c r="F225" s="89"/>
      <c r="G225" s="80"/>
      <c r="J225" s="61" t="e">
        <f>IF(VLOOKUP($A225,'[1]2. Child Protection'!$B$8:$BG$226,'[1]2. Child Protection'!T$1,FALSE)=C225,"",VLOOKUP($A225,'[1]2. Child Protection'!$B$8:$BG$226,'[1]2. Child Protection'!T$1,FALSE)-C225)</f>
        <v>#VALUE!</v>
      </c>
      <c r="K225" s="61" t="str">
        <f>IF(VLOOKUP($A225,'[1]2. Child Protection'!$B$8:$BG$226,'[1]2. Child Protection'!U$1,FALSE)=D225,"",VLOOKUP($A225,'[1]2. Child Protection'!$B$8:$BG$226,'[1]2. Child Protection'!U$1,FALSE))</f>
        <v/>
      </c>
      <c r="L225" s="74" t="e">
        <f>IF(VLOOKUP($A225,'[1]2. Child Protection'!$B$8:$BG$226,'[1]2. Child Protection'!V$1,FALSE)=#REF!,"",VLOOKUP($A225,'[1]2. Child Protection'!$B$8:$BG$226,'[1]2. Child Protection'!V$1,FALSE))</f>
        <v>#REF!</v>
      </c>
      <c r="M225" s="74" t="e">
        <f>IF(VLOOKUP($A225,'[1]2. Child Protection'!$B$8:$BG$226,'[1]2. Child Protection'!W$1,FALSE)=#REF!,"",VLOOKUP($A225,'[1]2. Child Protection'!$B$8:$BG$226,'[1]2. Child Protection'!W$1,FALSE))</f>
        <v>#REF!</v>
      </c>
      <c r="N225" s="74">
        <f>IF(VLOOKUP($A225,'[1]2. Child Protection'!$B$8:$BG$226,'[1]2. Child Protection'!X$1,FALSE)=E225,"",VLOOKUP($A225,'[1]2. Child Protection'!$B$8:$BG$226,'[1]2. Child Protection'!X$1,FALSE))</f>
        <v>53.94</v>
      </c>
      <c r="O225" s="74" t="e">
        <f>IF(VLOOKUP($A225,'[1]2. Child Protection'!$B$8:$BG$226,'[1]2. Child Protection'!Y$1,FALSE)=#REF!,"",VLOOKUP($A225,'[1]2. Child Protection'!$B$8:$BG$226,'[1]2. Child Protection'!Y$1,FALSE))</f>
        <v>#REF!</v>
      </c>
      <c r="P225" s="74">
        <f>IF(VLOOKUP($A225,'[1]2. Child Protection'!$B$8:$BG$226,'[1]2. Child Protection'!Z$1,FALSE)=F225,"",VLOOKUP($A225,'[1]2. Child Protection'!$B$8:$BG$226,'[1]2. Child Protection'!Z$1,FALSE))</f>
        <v>52.45</v>
      </c>
      <c r="Q225" s="74" t="str">
        <f>IF(VLOOKUP($A225,'[1]2. Child Protection'!$B$8:$BG$226,'[1]2. Child Protection'!AA$1,FALSE)=G225,"",VLOOKUP($A225,'[1]2. Child Protection'!$B$8:$BG$226,'[1]2. Child Protection'!AA$1,FALSE))</f>
        <v/>
      </c>
      <c r="R225" s="61" t="str">
        <f>IF(VLOOKUP($A225,'[1]2. Child Protection'!$B$8:$BG$226,'[1]2. Child Protection'!AB$1,FALSE)=H225,"",VLOOKUP($A225,'[1]2. Child Protection'!$B$8:$BG$226,'[1]2. Child Protection'!AB$1,FALSE))</f>
        <v>DHS, MICS, other national surveys, censuses and vital registration systems</v>
      </c>
      <c r="S225" s="61" t="s">
        <v>721</v>
      </c>
      <c r="T225" s="106" t="s">
        <v>23</v>
      </c>
      <c r="U225" s="103"/>
      <c r="X225" s="61" t="b">
        <f t="shared" si="36"/>
        <v>1</v>
      </c>
      <c r="AB225" s="61" t="s">
        <v>330</v>
      </c>
      <c r="AC225" s="61" t="s">
        <v>729</v>
      </c>
    </row>
    <row r="226" spans="1:29" x14ac:dyDescent="0.25">
      <c r="A226" s="56" t="s">
        <v>307</v>
      </c>
      <c r="B226" s="92"/>
      <c r="C226" s="107">
        <v>67.900000000000006</v>
      </c>
      <c r="D226" s="92"/>
      <c r="E226" s="89"/>
      <c r="F226" s="89"/>
      <c r="G226" s="101" t="s">
        <v>688</v>
      </c>
      <c r="J226" s="61">
        <f>IF(VLOOKUP($A226,'[1]2. Child Protection'!$B$8:$BG$226,'[1]2. Child Protection'!T$1,FALSE)=C226,"",VLOOKUP($A226,'[1]2. Child Protection'!$B$8:$BG$226,'[1]2. Child Protection'!T$1,FALSE)-C226)</f>
        <v>-27.340000000000003</v>
      </c>
      <c r="K226" s="61" t="str">
        <f>IF(VLOOKUP($A226,'[1]2. Child Protection'!$B$8:$BG$226,'[1]2. Child Protection'!U$1,FALSE)=D226,"",VLOOKUP($A226,'[1]2. Child Protection'!$B$8:$BG$226,'[1]2. Child Protection'!U$1,FALSE))</f>
        <v/>
      </c>
      <c r="L226" s="74" t="e">
        <f>IF(VLOOKUP($A226,'[1]2. Child Protection'!$B$8:$BG$226,'[1]2. Child Protection'!V$1,FALSE)=#REF!,"",VLOOKUP($A226,'[1]2. Child Protection'!$B$8:$BG$226,'[1]2. Child Protection'!V$1,FALSE))</f>
        <v>#REF!</v>
      </c>
      <c r="M226" s="74" t="e">
        <f>IF(VLOOKUP($A226,'[1]2. Child Protection'!$B$8:$BG$226,'[1]2. Child Protection'!W$1,FALSE)=#REF!,"",VLOOKUP($A226,'[1]2. Child Protection'!$B$8:$BG$226,'[1]2. Child Protection'!W$1,FALSE))</f>
        <v>#REF!</v>
      </c>
      <c r="N226" s="74">
        <f>IF(VLOOKUP($A226,'[1]2. Child Protection'!$B$8:$BG$226,'[1]2. Child Protection'!X$1,FALSE)=E226,"",VLOOKUP($A226,'[1]2. Child Protection'!$B$8:$BG$226,'[1]2. Child Protection'!X$1,FALSE))</f>
        <v>45.14</v>
      </c>
      <c r="O226" s="74" t="e">
        <f>IF(VLOOKUP($A226,'[1]2. Child Protection'!$B$8:$BG$226,'[1]2. Child Protection'!Y$1,FALSE)=#REF!,"",VLOOKUP($A226,'[1]2. Child Protection'!$B$8:$BG$226,'[1]2. Child Protection'!Y$1,FALSE))</f>
        <v>#REF!</v>
      </c>
      <c r="P226" s="74">
        <f>IF(VLOOKUP($A226,'[1]2. Child Protection'!$B$8:$BG$226,'[1]2. Child Protection'!Z$1,FALSE)=F226,"",VLOOKUP($A226,'[1]2. Child Protection'!$B$8:$BG$226,'[1]2. Child Protection'!Z$1,FALSE))</f>
        <v>44.44</v>
      </c>
      <c r="Q226" s="74">
        <f>IF(VLOOKUP($A226,'[1]2. Child Protection'!$B$8:$BG$226,'[1]2. Child Protection'!AA$1,FALSE)=G226,"",VLOOKUP($A226,'[1]2. Child Protection'!$B$8:$BG$226,'[1]2. Child Protection'!AA$1,FALSE))</f>
        <v>0</v>
      </c>
      <c r="R226" s="61" t="str">
        <f>IF(VLOOKUP($A226,'[1]2. Child Protection'!$B$8:$BG$226,'[1]2. Child Protection'!AB$1,FALSE)=H226,"",VLOOKUP($A226,'[1]2. Child Protection'!$B$8:$BG$226,'[1]2. Child Protection'!AB$1,FALSE))</f>
        <v>DHS, MICS, other national surveys, censuses and vital registration systems</v>
      </c>
      <c r="S226" s="61" t="s">
        <v>732</v>
      </c>
      <c r="T226" s="106" t="s">
        <v>23</v>
      </c>
      <c r="U226" s="103">
        <v>67.947945346535874</v>
      </c>
      <c r="W226" s="61" t="s">
        <v>688</v>
      </c>
      <c r="X226" s="61" t="b">
        <f t="shared" si="36"/>
        <v>1</v>
      </c>
      <c r="AB226" s="61" t="s">
        <v>306</v>
      </c>
      <c r="AC226" s="61" t="s">
        <v>730</v>
      </c>
    </row>
    <row r="227" spans="1:29" x14ac:dyDescent="0.25">
      <c r="A227" s="59" t="s">
        <v>310</v>
      </c>
      <c r="B227" s="95"/>
      <c r="C227" s="108">
        <v>123.2</v>
      </c>
      <c r="D227" s="95"/>
      <c r="E227" s="81"/>
      <c r="F227" s="81"/>
      <c r="G227" s="102" t="s">
        <v>692</v>
      </c>
      <c r="J227" s="61">
        <f>IF(VLOOKUP($A227,'[1]2. Child Protection'!$B$8:$BG$226,'[1]2. Child Protection'!T$1,FALSE)=C227,"",VLOOKUP($A227,'[1]2. Child Protection'!$B$8:$BG$226,'[1]2. Child Protection'!T$1,FALSE)-C227)</f>
        <v>-51.61</v>
      </c>
      <c r="K227" s="61" t="str">
        <f>IF(VLOOKUP($A227,'[1]2. Child Protection'!$B$8:$BG$226,'[1]2. Child Protection'!U$1,FALSE)=D227,"",VLOOKUP($A227,'[1]2. Child Protection'!$B$8:$BG$226,'[1]2. Child Protection'!U$1,FALSE))</f>
        <v/>
      </c>
      <c r="L227" s="74" t="e">
        <f>IF(VLOOKUP($A227,'[1]2. Child Protection'!$B$8:$BG$226,'[1]2. Child Protection'!V$1,FALSE)=#REF!,"",VLOOKUP($A227,'[1]2. Child Protection'!$B$8:$BG$226,'[1]2. Child Protection'!V$1,FALSE))</f>
        <v>#REF!</v>
      </c>
      <c r="M227" s="74" t="e">
        <f>IF(VLOOKUP($A227,'[1]2. Child Protection'!$B$8:$BG$226,'[1]2. Child Protection'!W$1,FALSE)=#REF!,"",VLOOKUP($A227,'[1]2. Child Protection'!$B$8:$BG$226,'[1]2. Child Protection'!W$1,FALSE))</f>
        <v>#REF!</v>
      </c>
      <c r="N227" s="74">
        <f>IF(VLOOKUP($A227,'[1]2. Child Protection'!$B$8:$BG$226,'[1]2. Child Protection'!X$1,FALSE)=E227,"",VLOOKUP($A227,'[1]2. Child Protection'!$B$8:$BG$226,'[1]2. Child Protection'!X$1,FALSE))</f>
        <v>75.88</v>
      </c>
      <c r="O227" s="74" t="e">
        <f>IF(VLOOKUP($A227,'[1]2. Child Protection'!$B$8:$BG$226,'[1]2. Child Protection'!Y$1,FALSE)=#REF!,"",VLOOKUP($A227,'[1]2. Child Protection'!$B$8:$BG$226,'[1]2. Child Protection'!Y$1,FALSE))</f>
        <v>#REF!</v>
      </c>
      <c r="P227" s="74">
        <f>IF(VLOOKUP($A227,'[1]2. Child Protection'!$B$8:$BG$226,'[1]2. Child Protection'!Z$1,FALSE)=F227,"",VLOOKUP($A227,'[1]2. Child Protection'!$B$8:$BG$226,'[1]2. Child Protection'!Z$1,FALSE))</f>
        <v>75.25</v>
      </c>
      <c r="Q227" s="74">
        <f>IF(VLOOKUP($A227,'[1]2. Child Protection'!$B$8:$BG$226,'[1]2. Child Protection'!AA$1,FALSE)=G227,"",VLOOKUP($A227,'[1]2. Child Protection'!$B$8:$BG$226,'[1]2. Child Protection'!AA$1,FALSE))</f>
        <v>0</v>
      </c>
      <c r="R227" s="61" t="str">
        <f>IF(VLOOKUP($A227,'[1]2. Child Protection'!$B$8:$BG$226,'[1]2. Child Protection'!AB$1,FALSE)=H227,"",VLOOKUP($A227,'[1]2. Child Protection'!$B$8:$BG$226,'[1]2. Child Protection'!AB$1,FALSE))</f>
        <v>DHS, MICS, other national surveys, censuses and vital registration systems</v>
      </c>
      <c r="S227" s="61" t="s">
        <v>733</v>
      </c>
      <c r="T227" s="106">
        <v>123.18856458022519</v>
      </c>
      <c r="U227" s="103">
        <v>123.04462550809509</v>
      </c>
      <c r="W227" s="61" t="s">
        <v>716</v>
      </c>
      <c r="X227" s="61" t="b">
        <f t="shared" si="36"/>
        <v>0</v>
      </c>
      <c r="AB227" s="61" t="s">
        <v>731</v>
      </c>
    </row>
    <row r="228" spans="1:29" x14ac:dyDescent="0.25">
      <c r="A228" s="74"/>
      <c r="B228" s="74"/>
      <c r="C228" s="74"/>
      <c r="D228" s="74"/>
      <c r="E228" s="69"/>
      <c r="F228" s="69"/>
      <c r="G228" s="69"/>
      <c r="AB228" s="61" t="s">
        <v>307</v>
      </c>
      <c r="AC228" s="61" t="s">
        <v>732</v>
      </c>
    </row>
    <row r="229" spans="1:29" x14ac:dyDescent="0.25">
      <c r="A229" s="82"/>
      <c r="B229" s="82"/>
      <c r="C229" s="82"/>
      <c r="D229" s="82"/>
      <c r="E229" s="83"/>
      <c r="F229" s="69"/>
      <c r="G229" s="69"/>
      <c r="AB229" s="61" t="s">
        <v>310</v>
      </c>
    </row>
    <row r="230" spans="1:29" x14ac:dyDescent="0.25">
      <c r="A230" s="82" t="s">
        <v>311</v>
      </c>
      <c r="B230" s="82"/>
      <c r="C230" s="83" t="s">
        <v>313</v>
      </c>
      <c r="D230" s="82"/>
      <c r="E230" s="83"/>
      <c r="F230" s="61"/>
      <c r="AB230" s="61" t="s">
        <v>734</v>
      </c>
      <c r="AC230" s="61" t="s">
        <v>733</v>
      </c>
    </row>
    <row r="231" spans="1:29" x14ac:dyDescent="0.25">
      <c r="A231" s="82"/>
      <c r="B231" s="82"/>
      <c r="C231" s="61" t="s">
        <v>315</v>
      </c>
      <c r="D231" s="82"/>
      <c r="E231" s="83"/>
      <c r="F231" s="61"/>
    </row>
    <row r="232" spans="1:29" x14ac:dyDescent="0.25">
      <c r="C232" s="61" t="s">
        <v>318</v>
      </c>
      <c r="E232" s="61"/>
      <c r="F232" s="61"/>
    </row>
    <row r="233" spans="1:29" x14ac:dyDescent="0.25">
      <c r="C233" s="83" t="s">
        <v>677</v>
      </c>
      <c r="E233" s="84"/>
      <c r="F233" s="61"/>
    </row>
    <row r="234" spans="1:29" x14ac:dyDescent="0.25">
      <c r="C234" s="83" t="s">
        <v>691</v>
      </c>
      <c r="E234" s="84"/>
      <c r="F234" s="61"/>
    </row>
    <row r="235" spans="1:29" x14ac:dyDescent="0.25">
      <c r="C235" s="83"/>
      <c r="E235" s="84"/>
      <c r="F235" s="61"/>
    </row>
    <row r="236" spans="1:29" x14ac:dyDescent="0.25">
      <c r="A236" s="60" t="s">
        <v>543</v>
      </c>
      <c r="B236" s="60"/>
      <c r="C236" s="61" t="s">
        <v>678</v>
      </c>
      <c r="D236" s="60"/>
      <c r="E236" s="61"/>
      <c r="F236" s="61"/>
    </row>
    <row r="237" spans="1:29" x14ac:dyDescent="0.25">
      <c r="E237" s="84"/>
      <c r="F237" s="61"/>
    </row>
    <row r="238" spans="1:29" x14ac:dyDescent="0.25">
      <c r="A238" s="60" t="s">
        <v>542</v>
      </c>
      <c r="B238" s="60"/>
      <c r="C238" s="60" t="s">
        <v>679</v>
      </c>
      <c r="D238" s="60"/>
      <c r="E238" s="84"/>
      <c r="F238" s="61"/>
    </row>
    <row r="239" spans="1:29" x14ac:dyDescent="0.25">
      <c r="E239" s="84"/>
      <c r="F239" s="61"/>
    </row>
    <row r="240" spans="1:29" s="65" customFormat="1" x14ac:dyDescent="0.25">
      <c r="A240" s="85" t="s">
        <v>323</v>
      </c>
      <c r="B240" s="85"/>
      <c r="C240" s="85"/>
      <c r="D240" s="85"/>
      <c r="E240" s="86"/>
    </row>
    <row r="241" spans="1:6" s="65" customFormat="1" ht="14.4" x14ac:dyDescent="0.3">
      <c r="A241" s="60" t="s">
        <v>324</v>
      </c>
      <c r="B241" s="60"/>
      <c r="C241" s="99" t="s">
        <v>325</v>
      </c>
      <c r="D241" s="60"/>
      <c r="E241" s="87"/>
    </row>
    <row r="242" spans="1:6" x14ac:dyDescent="0.25">
      <c r="E242" s="84"/>
      <c r="F242" s="61"/>
    </row>
    <row r="243" spans="1:6" x14ac:dyDescent="0.25">
      <c r="E243" s="84"/>
      <c r="F243" s="61"/>
    </row>
    <row r="244" spans="1:6" x14ac:dyDescent="0.25">
      <c r="E244" s="84"/>
      <c r="F244" s="61"/>
    </row>
    <row r="245" spans="1:6" x14ac:dyDescent="0.25">
      <c r="E245" s="84"/>
      <c r="F245" s="61"/>
    </row>
    <row r="246" spans="1:6" x14ac:dyDescent="0.25">
      <c r="E246" s="84"/>
      <c r="F246" s="61"/>
    </row>
    <row r="247" spans="1:6" x14ac:dyDescent="0.25">
      <c r="E247" s="84"/>
      <c r="F247" s="61"/>
    </row>
    <row r="248" spans="1:6" x14ac:dyDescent="0.25">
      <c r="E248" s="84"/>
      <c r="F248" s="61"/>
    </row>
    <row r="249" spans="1:6" x14ac:dyDescent="0.25">
      <c r="E249" s="84"/>
      <c r="F249" s="61"/>
    </row>
    <row r="250" spans="1:6" x14ac:dyDescent="0.25">
      <c r="E250" s="84"/>
      <c r="F250" s="61"/>
    </row>
    <row r="251" spans="1:6" x14ac:dyDescent="0.25">
      <c r="E251" s="84"/>
      <c r="F251" s="61"/>
    </row>
    <row r="252" spans="1:6" x14ac:dyDescent="0.25">
      <c r="E252" s="84"/>
      <c r="F252" s="61"/>
    </row>
    <row r="253" spans="1:6" x14ac:dyDescent="0.25">
      <c r="E253" s="84"/>
      <c r="F253" s="61"/>
    </row>
    <row r="254" spans="1:6" x14ac:dyDescent="0.25">
      <c r="E254" s="84"/>
      <c r="F254" s="61"/>
    </row>
    <row r="255" spans="1:6" x14ac:dyDescent="0.25">
      <c r="E255" s="84"/>
      <c r="F255" s="61"/>
    </row>
    <row r="256" spans="1:6" x14ac:dyDescent="0.25">
      <c r="E256" s="84"/>
      <c r="F256" s="61"/>
    </row>
    <row r="257" spans="5:6" x14ac:dyDescent="0.25">
      <c r="E257" s="84"/>
      <c r="F257" s="61"/>
    </row>
    <row r="258" spans="5:6" x14ac:dyDescent="0.25">
      <c r="E258" s="84"/>
      <c r="F258" s="61"/>
    </row>
    <row r="259" spans="5:6" x14ac:dyDescent="0.25">
      <c r="E259" s="84"/>
      <c r="F259" s="61"/>
    </row>
    <row r="260" spans="5:6" x14ac:dyDescent="0.25">
      <c r="E260" s="84"/>
      <c r="F260" s="61"/>
    </row>
    <row r="261" spans="5:6" x14ac:dyDescent="0.25">
      <c r="E261" s="84"/>
      <c r="F261" s="61"/>
    </row>
    <row r="262" spans="5:6" x14ac:dyDescent="0.25">
      <c r="E262" s="84"/>
      <c r="F262" s="61"/>
    </row>
    <row r="263" spans="5:6" x14ac:dyDescent="0.25">
      <c r="E263" s="84"/>
      <c r="F263" s="61"/>
    </row>
    <row r="264" spans="5:6" x14ac:dyDescent="0.25">
      <c r="E264" s="84"/>
      <c r="F264" s="61"/>
    </row>
    <row r="265" spans="5:6" x14ac:dyDescent="0.25">
      <c r="E265" s="84"/>
      <c r="F265" s="61"/>
    </row>
    <row r="266" spans="5:6" x14ac:dyDescent="0.25">
      <c r="E266" s="84"/>
      <c r="F266" s="61"/>
    </row>
    <row r="267" spans="5:6" x14ac:dyDescent="0.25">
      <c r="E267" s="84"/>
      <c r="F267" s="61"/>
    </row>
    <row r="268" spans="5:6" x14ac:dyDescent="0.25">
      <c r="E268" s="84"/>
      <c r="F268" s="61"/>
    </row>
    <row r="269" spans="5:6" x14ac:dyDescent="0.25">
      <c r="E269" s="84"/>
      <c r="F269" s="61"/>
    </row>
    <row r="270" spans="5:6" x14ac:dyDescent="0.25">
      <c r="E270" s="84"/>
      <c r="F270" s="61"/>
    </row>
    <row r="271" spans="5:6" x14ac:dyDescent="0.25">
      <c r="E271" s="84"/>
      <c r="F271" s="61"/>
    </row>
    <row r="272" spans="5:6" x14ac:dyDescent="0.25">
      <c r="E272" s="84"/>
      <c r="F272" s="61"/>
    </row>
    <row r="273" spans="5:6" x14ac:dyDescent="0.25">
      <c r="E273" s="84"/>
      <c r="F273" s="61"/>
    </row>
    <row r="274" spans="5:6" x14ac:dyDescent="0.25">
      <c r="E274" s="84"/>
      <c r="F274" s="61"/>
    </row>
    <row r="275" spans="5:6" x14ac:dyDescent="0.25">
      <c r="E275" s="84"/>
      <c r="F275" s="61"/>
    </row>
    <row r="276" spans="5:6" x14ac:dyDescent="0.25">
      <c r="E276" s="84"/>
      <c r="F276" s="61"/>
    </row>
    <row r="277" spans="5:6" x14ac:dyDescent="0.25">
      <c r="E277" s="84"/>
      <c r="F277" s="61"/>
    </row>
    <row r="278" spans="5:6" x14ac:dyDescent="0.25">
      <c r="E278" s="84"/>
      <c r="F278" s="61"/>
    </row>
    <row r="279" spans="5:6" x14ac:dyDescent="0.25">
      <c r="E279" s="84"/>
      <c r="F279" s="61"/>
    </row>
    <row r="280" spans="5:6" x14ac:dyDescent="0.25">
      <c r="E280" s="84"/>
      <c r="F280" s="61"/>
    </row>
    <row r="281" spans="5:6" x14ac:dyDescent="0.25">
      <c r="E281" s="84"/>
      <c r="F281" s="61"/>
    </row>
    <row r="282" spans="5:6" x14ac:dyDescent="0.25">
      <c r="E282" s="84"/>
      <c r="F282" s="61"/>
    </row>
    <row r="283" spans="5:6" x14ac:dyDescent="0.25">
      <c r="E283" s="84"/>
      <c r="F283" s="61"/>
    </row>
    <row r="284" spans="5:6" x14ac:dyDescent="0.25">
      <c r="E284" s="84"/>
      <c r="F284" s="61"/>
    </row>
    <row r="285" spans="5:6" x14ac:dyDescent="0.25">
      <c r="E285" s="84"/>
      <c r="F285" s="61"/>
    </row>
    <row r="286" spans="5:6" x14ac:dyDescent="0.25">
      <c r="E286" s="84"/>
      <c r="F286" s="61"/>
    </row>
    <row r="287" spans="5:6" x14ac:dyDescent="0.25">
      <c r="E287" s="84"/>
      <c r="F287" s="61"/>
    </row>
    <row r="288" spans="5:6" x14ac:dyDescent="0.25">
      <c r="E288" s="84"/>
      <c r="F288" s="61"/>
    </row>
    <row r="289" spans="5:6" x14ac:dyDescent="0.25">
      <c r="E289" s="84"/>
      <c r="F289" s="61"/>
    </row>
  </sheetData>
  <autoFilter ref="A10:AH212" xr:uid="{4250A989-8359-4EA9-AF15-71F4BA07AB38}"/>
  <mergeCells count="10">
    <mergeCell ref="E1:G1"/>
    <mergeCell ref="E2:G2"/>
    <mergeCell ref="A8:B9"/>
    <mergeCell ref="C8:G8"/>
    <mergeCell ref="J8:Q8"/>
    <mergeCell ref="C9:D9"/>
    <mergeCell ref="J9:K9"/>
    <mergeCell ref="L9:M9"/>
    <mergeCell ref="N9:O9"/>
    <mergeCell ref="P9:Q9"/>
  </mergeCells>
  <hyperlinks>
    <hyperlink ref="C241" r:id="rId1" xr:uid="{5CD7BB47-DCF1-4E56-865D-E7228818AB0A}"/>
  </hyperlink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4843-8769-474E-8E80-2555F1CFD141}">
  <dimension ref="A1:P291"/>
  <sheetViews>
    <sheetView zoomScale="115" zoomScaleNormal="115" workbookViewId="0">
      <pane xSplit="1" ySplit="11" topLeftCell="B48" activePane="bottomRight" state="frozen"/>
      <selection pane="topRight" activeCell="B1" sqref="B1"/>
      <selection pane="bottomLeft" activeCell="A12" sqref="A12"/>
      <selection pane="bottomRight" activeCell="H174" sqref="H174"/>
    </sheetView>
  </sheetViews>
  <sheetFormatPr defaultColWidth="10.33203125" defaultRowHeight="13.8" x14ac:dyDescent="0.3"/>
  <cols>
    <col min="1" max="1" width="27.6640625" style="2" customWidth="1"/>
    <col min="2" max="2" width="5.6640625" style="5" customWidth="1"/>
    <col min="3" max="3" width="3.44140625" style="2" customWidth="1"/>
    <col min="4" max="4" width="5.5546875" style="5" customWidth="1"/>
    <col min="5" max="5" width="2.6640625" style="2" customWidth="1"/>
    <col min="6" max="6" width="5.6640625" style="5" customWidth="1"/>
    <col min="7" max="7" width="2.6640625" style="2" customWidth="1"/>
    <col min="8" max="8" width="24.5546875" style="2" customWidth="1"/>
    <col min="9" max="9" width="10.33203125" style="3"/>
    <col min="10" max="15" width="6.33203125" style="3" customWidth="1"/>
    <col min="16" max="16" width="16.6640625" style="3" customWidth="1"/>
    <col min="17" max="16384" width="10.33203125" style="3"/>
  </cols>
  <sheetData>
    <row r="1" spans="1:16" x14ac:dyDescent="0.3">
      <c r="A1" s="1"/>
      <c r="B1" s="126" t="s">
        <v>0</v>
      </c>
      <c r="C1" s="126"/>
      <c r="D1" s="126"/>
      <c r="E1" s="126"/>
      <c r="F1" s="126"/>
      <c r="G1" s="126"/>
    </row>
    <row r="2" spans="1:16" x14ac:dyDescent="0.3">
      <c r="A2" s="4"/>
      <c r="B2" s="127" t="s">
        <v>1</v>
      </c>
      <c r="C2" s="127"/>
      <c r="D2" s="127"/>
      <c r="E2" s="127"/>
      <c r="F2" s="127"/>
      <c r="G2" s="127"/>
    </row>
    <row r="3" spans="1:16" x14ac:dyDescent="0.3">
      <c r="A3" s="4"/>
      <c r="D3" s="6"/>
      <c r="E3" s="6"/>
      <c r="F3" s="6"/>
      <c r="G3" s="6"/>
    </row>
    <row r="4" spans="1:16" s="8" customFormat="1" x14ac:dyDescent="0.3">
      <c r="A4" s="4" t="s">
        <v>2</v>
      </c>
      <c r="B4" s="7"/>
      <c r="C4" s="7"/>
      <c r="D4" s="7"/>
      <c r="E4" s="7"/>
      <c r="F4" s="7"/>
      <c r="G4" s="7"/>
      <c r="H4" s="7"/>
    </row>
    <row r="5" spans="1:16" s="8" customFormat="1" x14ac:dyDescent="0.3">
      <c r="A5" s="7"/>
      <c r="B5" s="7"/>
      <c r="C5" s="7"/>
      <c r="D5" s="7"/>
      <c r="E5" s="7"/>
      <c r="F5" s="7"/>
      <c r="G5" s="7"/>
      <c r="H5" s="7"/>
    </row>
    <row r="6" spans="1:16" s="8" customFormat="1" x14ac:dyDescent="0.3">
      <c r="A6" s="1" t="s">
        <v>3</v>
      </c>
      <c r="B6" s="7"/>
      <c r="C6" s="7"/>
      <c r="D6" s="7"/>
      <c r="E6" s="7"/>
      <c r="F6" s="7"/>
      <c r="G6" s="7"/>
      <c r="H6" s="7"/>
    </row>
    <row r="7" spans="1:16" x14ac:dyDescent="0.3">
      <c r="A7" s="4"/>
      <c r="D7" s="6"/>
      <c r="E7" s="6"/>
      <c r="F7" s="6"/>
      <c r="G7" s="6"/>
    </row>
    <row r="8" spans="1:16" ht="24.6" customHeight="1" x14ac:dyDescent="0.3">
      <c r="A8" s="128" t="s">
        <v>4</v>
      </c>
      <c r="B8" s="129" t="s">
        <v>5</v>
      </c>
      <c r="C8" s="130"/>
      <c r="D8" s="130"/>
      <c r="E8" s="130"/>
      <c r="F8" s="130"/>
      <c r="G8" s="130"/>
      <c r="J8" s="129" t="s">
        <v>5</v>
      </c>
      <c r="K8" s="130"/>
      <c r="L8" s="130"/>
      <c r="M8" s="130"/>
      <c r="N8" s="130"/>
      <c r="O8" s="130"/>
      <c r="P8" s="2"/>
    </row>
    <row r="9" spans="1:16" ht="24.6" customHeight="1" x14ac:dyDescent="0.3">
      <c r="A9" s="128"/>
      <c r="B9" s="131" t="s">
        <v>6</v>
      </c>
      <c r="C9" s="131"/>
      <c r="D9" s="132" t="s">
        <v>7</v>
      </c>
      <c r="E9" s="132"/>
      <c r="F9" s="132"/>
      <c r="G9" s="132"/>
      <c r="H9" s="133" t="s">
        <v>8</v>
      </c>
      <c r="J9" s="131" t="s">
        <v>6</v>
      </c>
      <c r="K9" s="131"/>
      <c r="L9" s="132" t="s">
        <v>7</v>
      </c>
      <c r="M9" s="132"/>
      <c r="N9" s="132"/>
      <c r="O9" s="132"/>
      <c r="P9" s="133" t="s">
        <v>8</v>
      </c>
    </row>
    <row r="10" spans="1:16" ht="24.6" customHeight="1" x14ac:dyDescent="0.3">
      <c r="A10" s="128"/>
      <c r="B10" s="131"/>
      <c r="C10" s="131"/>
      <c r="D10" s="135" t="s">
        <v>9</v>
      </c>
      <c r="E10" s="135"/>
      <c r="F10" s="135" t="s">
        <v>10</v>
      </c>
      <c r="G10" s="135"/>
      <c r="H10" s="134"/>
      <c r="J10" s="131"/>
      <c r="K10" s="131"/>
      <c r="L10" s="135" t="s">
        <v>9</v>
      </c>
      <c r="M10" s="135"/>
      <c r="N10" s="135" t="s">
        <v>10</v>
      </c>
      <c r="O10" s="135"/>
      <c r="P10" s="134"/>
    </row>
    <row r="11" spans="1:16" x14ac:dyDescent="0.3">
      <c r="A11" s="10"/>
      <c r="B11" s="11"/>
      <c r="C11" s="11"/>
      <c r="D11" s="12"/>
      <c r="E11" s="12"/>
      <c r="F11" s="12"/>
      <c r="G11" s="12"/>
      <c r="H11" s="9"/>
    </row>
    <row r="12" spans="1:16" x14ac:dyDescent="0.3">
      <c r="A12" s="2" t="s">
        <v>11</v>
      </c>
      <c r="B12" s="13">
        <v>42.3</v>
      </c>
      <c r="C12" s="14" t="s">
        <v>12</v>
      </c>
      <c r="D12" s="15">
        <v>42.7</v>
      </c>
      <c r="E12" s="16" t="s">
        <v>12</v>
      </c>
      <c r="F12" s="15">
        <v>41.9</v>
      </c>
      <c r="G12" s="16" t="s">
        <v>12</v>
      </c>
      <c r="H12" s="17" t="s">
        <v>13</v>
      </c>
      <c r="J12" s="52" t="str">
        <f>IF(VLOOKUP($A12,'[1]2. Child Protection'!$B$8:$BG$226,'[1]2. Child Protection'!V$1,FALSE)=B12,"",VLOOKUP($A12,'[1]2. Child Protection'!$B$8:$BG$226,'[1]2. Child Protection'!V$1,FALSE)-B12)</f>
        <v/>
      </c>
      <c r="K12" s="52" t="str">
        <f>IF(VLOOKUP($A12,'[1]2. Child Protection'!$B$8:$BG$226,'[1]2. Child Protection'!W$1,FALSE)=C12,"",VLOOKUP($A12,'[1]2. Child Protection'!$B$8:$BG$226,'[1]2. Child Protection'!W$1,FALSE))</f>
        <v/>
      </c>
      <c r="L12" s="52" t="str">
        <f>IF(VLOOKUP($A12,'[1]2. Child Protection'!$B$8:$BG$226,'[1]2. Child Protection'!X$1,FALSE)=D12,"",VLOOKUP($A12,'[1]2. Child Protection'!$B$8:$BG$226,'[1]2. Child Protection'!X$1,FALSE)-D12)</f>
        <v/>
      </c>
      <c r="M12" s="52" t="str">
        <f>IF(VLOOKUP($A12,'[1]2. Child Protection'!$B$8:$BG$226,'[1]2. Child Protection'!Y$1,FALSE)=E12,"",VLOOKUP($A12,'[1]2. Child Protection'!$B$8:$BG$226,'[1]2. Child Protection'!Y$1,FALSE))</f>
        <v/>
      </c>
      <c r="N12" s="52" t="str">
        <f>IF(VLOOKUP($A12,'[1]2. Child Protection'!$B$8:$BG$226,'[1]2. Child Protection'!Z$1,FALSE)=F12,"",VLOOKUP($A12,'[1]2. Child Protection'!$B$8:$BG$226,'[1]2. Child Protection'!Z$1,FALSE)-F12)</f>
        <v/>
      </c>
      <c r="O12" s="52" t="str">
        <f>IF(VLOOKUP($A12,'[1]2. Child Protection'!$B$8:$BG$226,'[1]2. Child Protection'!AA$1,FALSE)=G12,"",VLOOKUP($A12,'[1]2. Child Protection'!$B$8:$BG$226,'[1]2. Child Protection'!AA$1,FALSE))</f>
        <v/>
      </c>
      <c r="P12" s="3" t="str">
        <f>IF(VLOOKUP($A12,'[1]2. Child Protection'!$B$8:$BG$226,'[1]2. Child Protection'!AB$1,FALSE)=H12,"",VLOOKUP($A12,'[1]2. Child Protection'!$B$8:$BG$226,'[1]2. Child Protection'!AB$1,FALSE))</f>
        <v/>
      </c>
    </row>
    <row r="13" spans="1:16" x14ac:dyDescent="0.3">
      <c r="A13" s="2" t="s">
        <v>14</v>
      </c>
      <c r="B13" s="13">
        <v>98.4</v>
      </c>
      <c r="C13" s="14" t="s">
        <v>12</v>
      </c>
      <c r="D13" s="15">
        <v>98.9</v>
      </c>
      <c r="E13" s="16" t="s">
        <v>12</v>
      </c>
      <c r="F13" s="15">
        <v>98</v>
      </c>
      <c r="G13" s="16" t="s">
        <v>12</v>
      </c>
      <c r="H13" s="17" t="s">
        <v>15</v>
      </c>
      <c r="J13" s="52" t="str">
        <f>IF(VLOOKUP($A13,'[1]2. Child Protection'!$B$8:$BG$226,'[1]2. Child Protection'!V$1,FALSE)=B13,"",VLOOKUP($A13,'[1]2. Child Protection'!$B$8:$BG$226,'[1]2. Child Protection'!V$1,FALSE)-B13)</f>
        <v/>
      </c>
      <c r="K13" s="52" t="str">
        <f>IF(VLOOKUP($A13,'[1]2. Child Protection'!$B$8:$BG$226,'[1]2. Child Protection'!W$1,FALSE)=C13,"",VLOOKUP($A13,'[1]2. Child Protection'!$B$8:$BG$226,'[1]2. Child Protection'!W$1,FALSE))</f>
        <v/>
      </c>
      <c r="L13" s="52" t="str">
        <f>IF(VLOOKUP($A13,'[1]2. Child Protection'!$B$8:$BG$226,'[1]2. Child Protection'!X$1,FALSE)=D13,"",VLOOKUP($A13,'[1]2. Child Protection'!$B$8:$BG$226,'[1]2. Child Protection'!X$1,FALSE)-D13)</f>
        <v/>
      </c>
      <c r="M13" s="52" t="str">
        <f>IF(VLOOKUP($A13,'[1]2. Child Protection'!$B$8:$BG$226,'[1]2. Child Protection'!Y$1,FALSE)=E13,"",VLOOKUP($A13,'[1]2. Child Protection'!$B$8:$BG$226,'[1]2. Child Protection'!Y$1,FALSE))</f>
        <v/>
      </c>
      <c r="N13" s="52" t="str">
        <f>IF(VLOOKUP($A13,'[1]2. Child Protection'!$B$8:$BG$226,'[1]2. Child Protection'!Z$1,FALSE)=F13,"",VLOOKUP($A13,'[1]2. Child Protection'!$B$8:$BG$226,'[1]2. Child Protection'!Z$1,FALSE)-F13)</f>
        <v/>
      </c>
      <c r="O13" s="52" t="str">
        <f>IF(VLOOKUP($A13,'[1]2. Child Protection'!$B$8:$BG$226,'[1]2. Child Protection'!AA$1,FALSE)=G13,"",VLOOKUP($A13,'[1]2. Child Protection'!$B$8:$BG$226,'[1]2. Child Protection'!AA$1,FALSE))</f>
        <v/>
      </c>
      <c r="P13" s="3" t="str">
        <f>IF(VLOOKUP($A13,'[1]2. Child Protection'!$B$8:$BG$226,'[1]2. Child Protection'!AB$1,FALSE)=H13,"",VLOOKUP($A13,'[1]2. Child Protection'!$B$8:$BG$226,'[1]2. Child Protection'!AB$1,FALSE))</f>
        <v/>
      </c>
    </row>
    <row r="14" spans="1:16" x14ac:dyDescent="0.3">
      <c r="A14" s="2" t="s">
        <v>16</v>
      </c>
      <c r="B14" s="13">
        <v>99.6</v>
      </c>
      <c r="C14" s="14" t="s">
        <v>12</v>
      </c>
      <c r="D14" s="15">
        <v>99.7</v>
      </c>
      <c r="E14" s="16" t="s">
        <v>12</v>
      </c>
      <c r="F14" s="15">
        <v>99.6</v>
      </c>
      <c r="G14" s="16" t="s">
        <v>12</v>
      </c>
      <c r="H14" s="17" t="s">
        <v>17</v>
      </c>
      <c r="J14" s="52" t="str">
        <f>IF(VLOOKUP($A14,'[1]2. Child Protection'!$B$8:$BG$226,'[1]2. Child Protection'!V$1,FALSE)=B14,"",VLOOKUP($A14,'[1]2. Child Protection'!$B$8:$BG$226,'[1]2. Child Protection'!V$1,FALSE)-B14)</f>
        <v/>
      </c>
      <c r="K14" s="52" t="str">
        <f>IF(VLOOKUP($A14,'[1]2. Child Protection'!$B$8:$BG$226,'[1]2. Child Protection'!W$1,FALSE)=C14,"",VLOOKUP($A14,'[1]2. Child Protection'!$B$8:$BG$226,'[1]2. Child Protection'!W$1,FALSE))</f>
        <v/>
      </c>
      <c r="L14" s="52" t="str">
        <f>IF(VLOOKUP($A14,'[1]2. Child Protection'!$B$8:$BG$226,'[1]2. Child Protection'!X$1,FALSE)=D14,"",VLOOKUP($A14,'[1]2. Child Protection'!$B$8:$BG$226,'[1]2. Child Protection'!X$1,FALSE)-D14)</f>
        <v/>
      </c>
      <c r="M14" s="52" t="str">
        <f>IF(VLOOKUP($A14,'[1]2. Child Protection'!$B$8:$BG$226,'[1]2. Child Protection'!Y$1,FALSE)=E14,"",VLOOKUP($A14,'[1]2. Child Protection'!$B$8:$BG$226,'[1]2. Child Protection'!Y$1,FALSE))</f>
        <v/>
      </c>
      <c r="N14" s="52" t="str">
        <f>IF(VLOOKUP($A14,'[1]2. Child Protection'!$B$8:$BG$226,'[1]2. Child Protection'!Z$1,FALSE)=F14,"",VLOOKUP($A14,'[1]2. Child Protection'!$B$8:$BG$226,'[1]2. Child Protection'!Z$1,FALSE)-F14)</f>
        <v/>
      </c>
      <c r="O14" s="52" t="str">
        <f>IF(VLOOKUP($A14,'[1]2. Child Protection'!$B$8:$BG$226,'[1]2. Child Protection'!AA$1,FALSE)=G14,"",VLOOKUP($A14,'[1]2. Child Protection'!$B$8:$BG$226,'[1]2. Child Protection'!AA$1,FALSE))</f>
        <v/>
      </c>
      <c r="P14" s="3" t="str">
        <f>IF(VLOOKUP($A14,'[1]2. Child Protection'!$B$8:$BG$226,'[1]2. Child Protection'!AB$1,FALSE)=H14,"",VLOOKUP($A14,'[1]2. Child Protection'!$B$8:$BG$226,'[1]2. Child Protection'!AB$1,FALSE))</f>
        <v/>
      </c>
    </row>
    <row r="15" spans="1:16" x14ac:dyDescent="0.3">
      <c r="A15" s="2" t="s">
        <v>18</v>
      </c>
      <c r="B15" s="13">
        <v>100</v>
      </c>
      <c r="C15" s="14" t="s">
        <v>19</v>
      </c>
      <c r="D15" s="13">
        <v>100</v>
      </c>
      <c r="E15" s="14" t="s">
        <v>19</v>
      </c>
      <c r="F15" s="13">
        <v>100</v>
      </c>
      <c r="G15" s="14" t="s">
        <v>19</v>
      </c>
      <c r="H15" s="17" t="s">
        <v>30</v>
      </c>
      <c r="J15" s="52" t="str">
        <f>IF(VLOOKUP($A15,'[1]2. Child Protection'!$B$8:$BG$226,'[1]2. Child Protection'!V$1,FALSE)=B15,"",VLOOKUP($A15,'[1]2. Child Protection'!$B$8:$BG$226,'[1]2. Child Protection'!V$1,FALSE)-B15)</f>
        <v/>
      </c>
      <c r="K15" s="52" t="str">
        <f>IF(VLOOKUP($A15,'[1]2. Child Protection'!$B$8:$BG$226,'[1]2. Child Protection'!W$1,FALSE)=C15,"",VLOOKUP($A15,'[1]2. Child Protection'!$B$8:$BG$226,'[1]2. Child Protection'!W$1,FALSE))</f>
        <v/>
      </c>
      <c r="L15" s="52" t="str">
        <f>IF(VLOOKUP($A15,'[1]2. Child Protection'!$B$8:$BG$226,'[1]2. Child Protection'!X$1,FALSE)=D15,"",VLOOKUP($A15,'[1]2. Child Protection'!$B$8:$BG$226,'[1]2. Child Protection'!X$1,FALSE)-D15)</f>
        <v/>
      </c>
      <c r="M15" s="52" t="str">
        <f>IF(VLOOKUP($A15,'[1]2. Child Protection'!$B$8:$BG$226,'[1]2. Child Protection'!Y$1,FALSE)=E15,"",VLOOKUP($A15,'[1]2. Child Protection'!$B$8:$BG$226,'[1]2. Child Protection'!Y$1,FALSE))</f>
        <v/>
      </c>
      <c r="N15" s="52" t="str">
        <f>IF(VLOOKUP($A15,'[1]2. Child Protection'!$B$8:$BG$226,'[1]2. Child Protection'!Z$1,FALSE)=F15,"",VLOOKUP($A15,'[1]2. Child Protection'!$B$8:$BG$226,'[1]2. Child Protection'!Z$1,FALSE)-F15)</f>
        <v/>
      </c>
      <c r="O15" s="52" t="str">
        <f>IF(VLOOKUP($A15,'[1]2. Child Protection'!$B$8:$BG$226,'[1]2. Child Protection'!AA$1,FALSE)=G15,"",VLOOKUP($A15,'[1]2. Child Protection'!$B$8:$BG$226,'[1]2. Child Protection'!AA$1,FALSE))</f>
        <v/>
      </c>
      <c r="P15" s="3" t="str">
        <f>IF(VLOOKUP($A15,'[1]2. Child Protection'!$B$8:$BG$226,'[1]2. Child Protection'!AB$1,FALSE)=H15,"",VLOOKUP($A15,'[1]2. Child Protection'!$B$8:$BG$226,'[1]2. Child Protection'!AB$1,FALSE))</f>
        <v>UNSD Population and Vital Statistics Report, January 2021, latest update on 4 Jan 2022</v>
      </c>
    </row>
    <row r="16" spans="1:16" x14ac:dyDescent="0.3">
      <c r="A16" s="2" t="s">
        <v>20</v>
      </c>
      <c r="B16" s="13">
        <v>25</v>
      </c>
      <c r="C16" s="14" t="s">
        <v>12</v>
      </c>
      <c r="D16" s="15">
        <v>24.8</v>
      </c>
      <c r="E16" s="16" t="s">
        <v>12</v>
      </c>
      <c r="F16" s="15">
        <v>25.2</v>
      </c>
      <c r="G16" s="16" t="s">
        <v>12</v>
      </c>
      <c r="H16" s="17" t="s">
        <v>21</v>
      </c>
      <c r="J16" s="52" t="str">
        <f>IF(VLOOKUP($A16,'[1]2. Child Protection'!$B$8:$BG$226,'[1]2. Child Protection'!V$1,FALSE)=B16,"",VLOOKUP($A16,'[1]2. Child Protection'!$B$8:$BG$226,'[1]2. Child Protection'!V$1,FALSE)-B16)</f>
        <v/>
      </c>
      <c r="K16" s="52" t="str">
        <f>IF(VLOOKUP($A16,'[1]2. Child Protection'!$B$8:$BG$226,'[1]2. Child Protection'!W$1,FALSE)=C16,"",VLOOKUP($A16,'[1]2. Child Protection'!$B$8:$BG$226,'[1]2. Child Protection'!W$1,FALSE))</f>
        <v/>
      </c>
      <c r="L16" s="52" t="str">
        <f>IF(VLOOKUP($A16,'[1]2. Child Protection'!$B$8:$BG$226,'[1]2. Child Protection'!X$1,FALSE)=D16,"",VLOOKUP($A16,'[1]2. Child Protection'!$B$8:$BG$226,'[1]2. Child Protection'!X$1,FALSE)-D16)</f>
        <v/>
      </c>
      <c r="M16" s="52" t="str">
        <f>IF(VLOOKUP($A16,'[1]2. Child Protection'!$B$8:$BG$226,'[1]2. Child Protection'!Y$1,FALSE)=E16,"",VLOOKUP($A16,'[1]2. Child Protection'!$B$8:$BG$226,'[1]2. Child Protection'!Y$1,FALSE))</f>
        <v/>
      </c>
      <c r="N16" s="52" t="str">
        <f>IF(VLOOKUP($A16,'[1]2. Child Protection'!$B$8:$BG$226,'[1]2. Child Protection'!Z$1,FALSE)=F16,"",VLOOKUP($A16,'[1]2. Child Protection'!$B$8:$BG$226,'[1]2. Child Protection'!Z$1,FALSE)-F16)</f>
        <v/>
      </c>
      <c r="O16" s="52" t="str">
        <f>IF(VLOOKUP($A16,'[1]2. Child Protection'!$B$8:$BG$226,'[1]2. Child Protection'!AA$1,FALSE)=G16,"",VLOOKUP($A16,'[1]2. Child Protection'!$B$8:$BG$226,'[1]2. Child Protection'!AA$1,FALSE))</f>
        <v/>
      </c>
      <c r="P16" s="3" t="str">
        <f>IF(VLOOKUP($A16,'[1]2. Child Protection'!$B$8:$BG$226,'[1]2. Child Protection'!AB$1,FALSE)=H16,"",VLOOKUP($A16,'[1]2. Child Protection'!$B$8:$BG$226,'[1]2. Child Protection'!AB$1,FALSE))</f>
        <v/>
      </c>
    </row>
    <row r="17" spans="1:16" x14ac:dyDescent="0.3">
      <c r="A17" s="2" t="s">
        <v>22</v>
      </c>
      <c r="B17" s="13" t="s">
        <v>23</v>
      </c>
      <c r="C17" s="14" t="s">
        <v>23</v>
      </c>
      <c r="D17" s="13" t="s">
        <v>23</v>
      </c>
      <c r="E17" s="16" t="s">
        <v>23</v>
      </c>
      <c r="F17" s="13" t="s">
        <v>23</v>
      </c>
      <c r="G17" s="16" t="s">
        <v>23</v>
      </c>
      <c r="H17" s="17" t="s">
        <v>23</v>
      </c>
      <c r="J17" s="52" t="str">
        <f>IF(VLOOKUP($A17,'[1]2. Child Protection'!$B$8:$BG$226,'[1]2. Child Protection'!V$1,FALSE)=B17,"",VLOOKUP($A17,'[1]2. Child Protection'!$B$8:$BG$226,'[1]2. Child Protection'!V$1,FALSE)-B17)</f>
        <v/>
      </c>
      <c r="K17" s="52">
        <f>IF(VLOOKUP($A17,'[1]2. Child Protection'!$B$8:$BG$226,'[1]2. Child Protection'!W$1,FALSE)=C17,"",VLOOKUP($A17,'[1]2. Child Protection'!$B$8:$BG$226,'[1]2. Child Protection'!W$1,FALSE))</f>
        <v>0</v>
      </c>
      <c r="L17" s="52" t="str">
        <f>IF(VLOOKUP($A17,'[1]2. Child Protection'!$B$8:$BG$226,'[1]2. Child Protection'!X$1,FALSE)=D17,"",VLOOKUP($A17,'[1]2. Child Protection'!$B$8:$BG$226,'[1]2. Child Protection'!X$1,FALSE)-D17)</f>
        <v/>
      </c>
      <c r="M17" s="52">
        <f>IF(VLOOKUP($A17,'[1]2. Child Protection'!$B$8:$BG$226,'[1]2. Child Protection'!Y$1,FALSE)=E17,"",VLOOKUP($A17,'[1]2. Child Protection'!$B$8:$BG$226,'[1]2. Child Protection'!Y$1,FALSE))</f>
        <v>0</v>
      </c>
      <c r="N17" s="52" t="str">
        <f>IF(VLOOKUP($A17,'[1]2. Child Protection'!$B$8:$BG$226,'[1]2. Child Protection'!Z$1,FALSE)=F17,"",VLOOKUP($A17,'[1]2. Child Protection'!$B$8:$BG$226,'[1]2. Child Protection'!Z$1,FALSE)-F17)</f>
        <v/>
      </c>
      <c r="O17" s="52">
        <f>IF(VLOOKUP($A17,'[1]2. Child Protection'!$B$8:$BG$226,'[1]2. Child Protection'!AA$1,FALSE)=G17,"",VLOOKUP($A17,'[1]2. Child Protection'!$B$8:$BG$226,'[1]2. Child Protection'!AA$1,FALSE))</f>
        <v>0</v>
      </c>
      <c r="P17" s="3">
        <f>IF(VLOOKUP($A17,'[1]2. Child Protection'!$B$8:$BG$226,'[1]2. Child Protection'!AB$1,FALSE)=H17,"",VLOOKUP($A17,'[1]2. Child Protection'!$B$8:$BG$226,'[1]2. Child Protection'!AB$1,FALSE))</f>
        <v>0</v>
      </c>
    </row>
    <row r="18" spans="1:16" x14ac:dyDescent="0.3">
      <c r="A18" s="2" t="s">
        <v>26</v>
      </c>
      <c r="B18" s="13" t="s">
        <v>23</v>
      </c>
      <c r="C18" s="14" t="s">
        <v>23</v>
      </c>
      <c r="D18" s="15" t="s">
        <v>23</v>
      </c>
      <c r="E18" s="16" t="s">
        <v>23</v>
      </c>
      <c r="F18" s="15" t="s">
        <v>23</v>
      </c>
      <c r="G18" s="16" t="s">
        <v>23</v>
      </c>
      <c r="H18" s="17" t="s">
        <v>23</v>
      </c>
      <c r="J18" s="52" t="str">
        <f>IF(VLOOKUP($A18,'[1]2. Child Protection'!$B$8:$BG$226,'[1]2. Child Protection'!V$1,FALSE)=B18,"",VLOOKUP($A18,'[1]2. Child Protection'!$B$8:$BG$226,'[1]2. Child Protection'!V$1,FALSE)-B18)</f>
        <v/>
      </c>
      <c r="K18" s="52">
        <f>IF(VLOOKUP($A18,'[1]2. Child Protection'!$B$8:$BG$226,'[1]2. Child Protection'!W$1,FALSE)=C18,"",VLOOKUP($A18,'[1]2. Child Protection'!$B$8:$BG$226,'[1]2. Child Protection'!W$1,FALSE))</f>
        <v>0</v>
      </c>
      <c r="L18" s="52" t="str">
        <f>IF(VLOOKUP($A18,'[1]2. Child Protection'!$B$8:$BG$226,'[1]2. Child Protection'!X$1,FALSE)=D18,"",VLOOKUP($A18,'[1]2. Child Protection'!$B$8:$BG$226,'[1]2. Child Protection'!X$1,FALSE)-D18)</f>
        <v/>
      </c>
      <c r="M18" s="52">
        <f>IF(VLOOKUP($A18,'[1]2. Child Protection'!$B$8:$BG$226,'[1]2. Child Protection'!Y$1,FALSE)=E18,"",VLOOKUP($A18,'[1]2. Child Protection'!$B$8:$BG$226,'[1]2. Child Protection'!Y$1,FALSE))</f>
        <v>0</v>
      </c>
      <c r="N18" s="52" t="str">
        <f>IF(VLOOKUP($A18,'[1]2. Child Protection'!$B$8:$BG$226,'[1]2. Child Protection'!Z$1,FALSE)=F18,"",VLOOKUP($A18,'[1]2. Child Protection'!$B$8:$BG$226,'[1]2. Child Protection'!Z$1,FALSE)-F18)</f>
        <v/>
      </c>
      <c r="O18" s="52">
        <f>IF(VLOOKUP($A18,'[1]2. Child Protection'!$B$8:$BG$226,'[1]2. Child Protection'!AA$1,FALSE)=G18,"",VLOOKUP($A18,'[1]2. Child Protection'!$B$8:$BG$226,'[1]2. Child Protection'!AA$1,FALSE))</f>
        <v>0</v>
      </c>
      <c r="P18" s="3">
        <f>IF(VLOOKUP($A18,'[1]2. Child Protection'!$B$8:$BG$226,'[1]2. Child Protection'!AB$1,FALSE)=H18,"",VLOOKUP($A18,'[1]2. Child Protection'!$B$8:$BG$226,'[1]2. Child Protection'!AB$1,FALSE))</f>
        <v>0</v>
      </c>
    </row>
    <row r="19" spans="1:16" x14ac:dyDescent="0.3">
      <c r="A19" s="2" t="s">
        <v>24</v>
      </c>
      <c r="B19" s="13">
        <v>99.5</v>
      </c>
      <c r="C19" s="14" t="s">
        <v>28</v>
      </c>
      <c r="D19" s="15">
        <v>99.6</v>
      </c>
      <c r="E19" s="16" t="s">
        <v>28</v>
      </c>
      <c r="F19" s="15">
        <v>99.5</v>
      </c>
      <c r="G19" s="16" t="s">
        <v>28</v>
      </c>
      <c r="H19" s="17" t="s">
        <v>25</v>
      </c>
      <c r="J19" s="52">
        <f>IF(VLOOKUP($A19,'[1]2. Child Protection'!$B$8:$BG$226,'[1]2. Child Protection'!V$1,FALSE)=B19,"",VLOOKUP($A19,'[1]2. Child Protection'!$B$8:$BG$226,'[1]2. Child Protection'!V$1,FALSE)-B19)</f>
        <v>0.20000000000000284</v>
      </c>
      <c r="K19" s="52" t="str">
        <f>IF(VLOOKUP($A19,'[1]2. Child Protection'!$B$8:$BG$226,'[1]2. Child Protection'!W$1,FALSE)=C19,"",VLOOKUP($A19,'[1]2. Child Protection'!$B$8:$BG$226,'[1]2. Child Protection'!W$1,FALSE))</f>
        <v/>
      </c>
      <c r="L19" s="52">
        <f>IF(VLOOKUP($A19,'[1]2. Child Protection'!$B$8:$BG$226,'[1]2. Child Protection'!X$1,FALSE)=D19,"",VLOOKUP($A19,'[1]2. Child Protection'!$B$8:$BG$226,'[1]2. Child Protection'!X$1,FALSE)-D19)</f>
        <v>0.40000000000000568</v>
      </c>
      <c r="M19" s="52" t="str">
        <f>IF(VLOOKUP($A19,'[1]2. Child Protection'!$B$8:$BG$226,'[1]2. Child Protection'!Y$1,FALSE)=E19,"",VLOOKUP($A19,'[1]2. Child Protection'!$B$8:$BG$226,'[1]2. Child Protection'!Y$1,FALSE))</f>
        <v/>
      </c>
      <c r="N19" s="52">
        <f>IF(VLOOKUP($A19,'[1]2. Child Protection'!$B$8:$BG$226,'[1]2. Child Protection'!Z$1,FALSE)=F19,"",VLOOKUP($A19,'[1]2. Child Protection'!$B$8:$BG$226,'[1]2. Child Protection'!Z$1,FALSE)-F19)</f>
        <v>-9.9999999999994316E-2</v>
      </c>
      <c r="O19" s="52" t="str">
        <f>IF(VLOOKUP($A19,'[1]2. Child Protection'!$B$8:$BG$226,'[1]2. Child Protection'!AA$1,FALSE)=G19,"",VLOOKUP($A19,'[1]2. Child Protection'!$B$8:$BG$226,'[1]2. Child Protection'!AA$1,FALSE))</f>
        <v/>
      </c>
      <c r="P19" s="3" t="str">
        <f>IF(VLOOKUP($A19,'[1]2. Child Protection'!$B$8:$BG$226,'[1]2. Child Protection'!AB$1,FALSE)=H19,"",VLOOKUP($A19,'[1]2. Child Protection'!$B$8:$BG$226,'[1]2. Child Protection'!AB$1,FALSE))</f>
        <v>MICS 2019-20</v>
      </c>
    </row>
    <row r="20" spans="1:16" x14ac:dyDescent="0.3">
      <c r="A20" s="2" t="s">
        <v>27</v>
      </c>
      <c r="B20" s="13">
        <v>98.7</v>
      </c>
      <c r="C20" s="14" t="s">
        <v>12</v>
      </c>
      <c r="D20" s="15">
        <v>98.9</v>
      </c>
      <c r="E20" s="16" t="s">
        <v>12</v>
      </c>
      <c r="F20" s="15">
        <v>98.5</v>
      </c>
      <c r="G20" s="16" t="s">
        <v>12</v>
      </c>
      <c r="H20" s="17" t="s">
        <v>21</v>
      </c>
      <c r="J20" s="52" t="str">
        <f>IF(VLOOKUP($A20,'[1]2. Child Protection'!$B$8:$BG$226,'[1]2. Child Protection'!V$1,FALSE)=B20,"",VLOOKUP($A20,'[1]2. Child Protection'!$B$8:$BG$226,'[1]2. Child Protection'!V$1,FALSE)-B20)</f>
        <v/>
      </c>
      <c r="K20" s="52" t="str">
        <f>IF(VLOOKUP($A20,'[1]2. Child Protection'!$B$8:$BG$226,'[1]2. Child Protection'!W$1,FALSE)=C20,"",VLOOKUP($A20,'[1]2. Child Protection'!$B$8:$BG$226,'[1]2. Child Protection'!W$1,FALSE))</f>
        <v/>
      </c>
      <c r="L20" s="52" t="str">
        <f>IF(VLOOKUP($A20,'[1]2. Child Protection'!$B$8:$BG$226,'[1]2. Child Protection'!X$1,FALSE)=D20,"",VLOOKUP($A20,'[1]2. Child Protection'!$B$8:$BG$226,'[1]2. Child Protection'!X$1,FALSE)-D20)</f>
        <v/>
      </c>
      <c r="M20" s="52" t="str">
        <f>IF(VLOOKUP($A20,'[1]2. Child Protection'!$B$8:$BG$226,'[1]2. Child Protection'!Y$1,FALSE)=E20,"",VLOOKUP($A20,'[1]2. Child Protection'!$B$8:$BG$226,'[1]2. Child Protection'!Y$1,FALSE))</f>
        <v/>
      </c>
      <c r="N20" s="52" t="str">
        <f>IF(VLOOKUP($A20,'[1]2. Child Protection'!$B$8:$BG$226,'[1]2. Child Protection'!Z$1,FALSE)=F20,"",VLOOKUP($A20,'[1]2. Child Protection'!$B$8:$BG$226,'[1]2. Child Protection'!Z$1,FALSE)-F20)</f>
        <v/>
      </c>
      <c r="O20" s="52" t="str">
        <f>IF(VLOOKUP($A20,'[1]2. Child Protection'!$B$8:$BG$226,'[1]2. Child Protection'!AA$1,FALSE)=G20,"",VLOOKUP($A20,'[1]2. Child Protection'!$B$8:$BG$226,'[1]2. Child Protection'!AA$1,FALSE))</f>
        <v/>
      </c>
      <c r="P20" s="3" t="str">
        <f>IF(VLOOKUP($A20,'[1]2. Child Protection'!$B$8:$BG$226,'[1]2. Child Protection'!AB$1,FALSE)=H20,"",VLOOKUP($A20,'[1]2. Child Protection'!$B$8:$BG$226,'[1]2. Child Protection'!AB$1,FALSE))</f>
        <v/>
      </c>
    </row>
    <row r="21" spans="1:16" x14ac:dyDescent="0.3">
      <c r="A21" s="2" t="s">
        <v>29</v>
      </c>
      <c r="B21" s="13">
        <v>100</v>
      </c>
      <c r="C21" s="14" t="s">
        <v>19</v>
      </c>
      <c r="D21" s="13">
        <v>100</v>
      </c>
      <c r="E21" s="14" t="s">
        <v>19</v>
      </c>
      <c r="F21" s="13">
        <v>100</v>
      </c>
      <c r="G21" s="14" t="s">
        <v>19</v>
      </c>
      <c r="H21" s="17" t="s">
        <v>30</v>
      </c>
      <c r="J21" s="52" t="str">
        <f>IF(VLOOKUP($A21,'[1]2. Child Protection'!$B$8:$BG$226,'[1]2. Child Protection'!V$1,FALSE)=B21,"",VLOOKUP($A21,'[1]2. Child Protection'!$B$8:$BG$226,'[1]2. Child Protection'!V$1,FALSE)-B21)</f>
        <v/>
      </c>
      <c r="K21" s="52" t="str">
        <f>IF(VLOOKUP($A21,'[1]2. Child Protection'!$B$8:$BG$226,'[1]2. Child Protection'!W$1,FALSE)=C21,"",VLOOKUP($A21,'[1]2. Child Protection'!$B$8:$BG$226,'[1]2. Child Protection'!W$1,FALSE))</f>
        <v/>
      </c>
      <c r="L21" s="52" t="str">
        <f>IF(VLOOKUP($A21,'[1]2. Child Protection'!$B$8:$BG$226,'[1]2. Child Protection'!X$1,FALSE)=D21,"",VLOOKUP($A21,'[1]2. Child Protection'!$B$8:$BG$226,'[1]2. Child Protection'!X$1,FALSE)-D21)</f>
        <v/>
      </c>
      <c r="M21" s="52" t="str">
        <f>IF(VLOOKUP($A21,'[1]2. Child Protection'!$B$8:$BG$226,'[1]2. Child Protection'!Y$1,FALSE)=E21,"",VLOOKUP($A21,'[1]2. Child Protection'!$B$8:$BG$226,'[1]2. Child Protection'!Y$1,FALSE))</f>
        <v/>
      </c>
      <c r="N21" s="52" t="str">
        <f>IF(VLOOKUP($A21,'[1]2. Child Protection'!$B$8:$BG$226,'[1]2. Child Protection'!Z$1,FALSE)=F21,"",VLOOKUP($A21,'[1]2. Child Protection'!$B$8:$BG$226,'[1]2. Child Protection'!Z$1,FALSE)-F21)</f>
        <v/>
      </c>
      <c r="O21" s="52" t="str">
        <f>IF(VLOOKUP($A21,'[1]2. Child Protection'!$B$8:$BG$226,'[1]2. Child Protection'!AA$1,FALSE)=G21,"",VLOOKUP($A21,'[1]2. Child Protection'!$B$8:$BG$226,'[1]2. Child Protection'!AA$1,FALSE))</f>
        <v/>
      </c>
      <c r="P21" s="3" t="str">
        <f>IF(VLOOKUP($A21,'[1]2. Child Protection'!$B$8:$BG$226,'[1]2. Child Protection'!AB$1,FALSE)=H21,"",VLOOKUP($A21,'[1]2. Child Protection'!$B$8:$BG$226,'[1]2. Child Protection'!AB$1,FALSE))</f>
        <v>UNSD Population and Vital Statistics Report, January 2021, latest update on 4 Jan 2022</v>
      </c>
    </row>
    <row r="22" spans="1:16" x14ac:dyDescent="0.3">
      <c r="A22" s="2" t="s">
        <v>31</v>
      </c>
      <c r="B22" s="13">
        <v>100</v>
      </c>
      <c r="C22" s="14" t="s">
        <v>19</v>
      </c>
      <c r="D22" s="13">
        <v>100</v>
      </c>
      <c r="E22" s="14" t="s">
        <v>19</v>
      </c>
      <c r="F22" s="13">
        <v>100</v>
      </c>
      <c r="G22" s="14" t="s">
        <v>19</v>
      </c>
      <c r="H22" s="17" t="s">
        <v>30</v>
      </c>
      <c r="J22" s="52" t="str">
        <f>IF(VLOOKUP($A22,'[1]2. Child Protection'!$B$8:$BG$226,'[1]2. Child Protection'!V$1,FALSE)=B22,"",VLOOKUP($A22,'[1]2. Child Protection'!$B$8:$BG$226,'[1]2. Child Protection'!V$1,FALSE)-B22)</f>
        <v/>
      </c>
      <c r="K22" s="52" t="str">
        <f>IF(VLOOKUP($A22,'[1]2. Child Protection'!$B$8:$BG$226,'[1]2. Child Protection'!W$1,FALSE)=C22,"",VLOOKUP($A22,'[1]2. Child Protection'!$B$8:$BG$226,'[1]2. Child Protection'!W$1,FALSE))</f>
        <v/>
      </c>
      <c r="L22" s="52" t="str">
        <f>IF(VLOOKUP($A22,'[1]2. Child Protection'!$B$8:$BG$226,'[1]2. Child Protection'!X$1,FALSE)=D22,"",VLOOKUP($A22,'[1]2. Child Protection'!$B$8:$BG$226,'[1]2. Child Protection'!X$1,FALSE)-D22)</f>
        <v/>
      </c>
      <c r="M22" s="52" t="str">
        <f>IF(VLOOKUP($A22,'[1]2. Child Protection'!$B$8:$BG$226,'[1]2. Child Protection'!Y$1,FALSE)=E22,"",VLOOKUP($A22,'[1]2. Child Protection'!$B$8:$BG$226,'[1]2. Child Protection'!Y$1,FALSE))</f>
        <v/>
      </c>
      <c r="N22" s="52" t="str">
        <f>IF(VLOOKUP($A22,'[1]2. Child Protection'!$B$8:$BG$226,'[1]2. Child Protection'!Z$1,FALSE)=F22,"",VLOOKUP($A22,'[1]2. Child Protection'!$B$8:$BG$226,'[1]2. Child Protection'!Z$1,FALSE)-F22)</f>
        <v/>
      </c>
      <c r="O22" s="52" t="str">
        <f>IF(VLOOKUP($A22,'[1]2. Child Protection'!$B$8:$BG$226,'[1]2. Child Protection'!AA$1,FALSE)=G22,"",VLOOKUP($A22,'[1]2. Child Protection'!$B$8:$BG$226,'[1]2. Child Protection'!AA$1,FALSE))</f>
        <v/>
      </c>
      <c r="P22" s="3" t="str">
        <f>IF(VLOOKUP($A22,'[1]2. Child Protection'!$B$8:$BG$226,'[1]2. Child Protection'!AB$1,FALSE)=H22,"",VLOOKUP($A22,'[1]2. Child Protection'!$B$8:$BG$226,'[1]2. Child Protection'!AB$1,FALSE))</f>
        <v>UNSD Population and Vital Statistics Report, January 2021, latest update on 4 Jan 2022</v>
      </c>
    </row>
    <row r="23" spans="1:16" x14ac:dyDescent="0.3">
      <c r="A23" s="2" t="s">
        <v>32</v>
      </c>
      <c r="B23" s="13">
        <v>93.6</v>
      </c>
      <c r="C23" s="14" t="s">
        <v>36</v>
      </c>
      <c r="D23" s="15">
        <v>93.4</v>
      </c>
      <c r="E23" s="16" t="s">
        <v>36</v>
      </c>
      <c r="F23" s="15">
        <v>93.9</v>
      </c>
      <c r="G23" s="16" t="s">
        <v>36</v>
      </c>
      <c r="H23" s="17" t="s">
        <v>33</v>
      </c>
      <c r="J23" s="52" t="str">
        <f>IF(VLOOKUP($A23,'[1]2. Child Protection'!$B$8:$BG$226,'[1]2. Child Protection'!V$1,FALSE)=B23,"",VLOOKUP($A23,'[1]2. Child Protection'!$B$8:$BG$226,'[1]2. Child Protection'!V$1,FALSE)-B23)</f>
        <v/>
      </c>
      <c r="K23" s="52" t="str">
        <f>IF(VLOOKUP($A23,'[1]2. Child Protection'!$B$8:$BG$226,'[1]2. Child Protection'!W$1,FALSE)=C23,"",VLOOKUP($A23,'[1]2. Child Protection'!$B$8:$BG$226,'[1]2. Child Protection'!W$1,FALSE))</f>
        <v/>
      </c>
      <c r="L23" s="52" t="str">
        <f>IF(VLOOKUP($A23,'[1]2. Child Protection'!$B$8:$BG$226,'[1]2. Child Protection'!X$1,FALSE)=D23,"",VLOOKUP($A23,'[1]2. Child Protection'!$B$8:$BG$226,'[1]2. Child Protection'!X$1,FALSE)-D23)</f>
        <v/>
      </c>
      <c r="M23" s="52" t="str">
        <f>IF(VLOOKUP($A23,'[1]2. Child Protection'!$B$8:$BG$226,'[1]2. Child Protection'!Y$1,FALSE)=E23,"",VLOOKUP($A23,'[1]2. Child Protection'!$B$8:$BG$226,'[1]2. Child Protection'!Y$1,FALSE))</f>
        <v/>
      </c>
      <c r="N23" s="52" t="str">
        <f>IF(VLOOKUP($A23,'[1]2. Child Protection'!$B$8:$BG$226,'[1]2. Child Protection'!Z$1,FALSE)=F23,"",VLOOKUP($A23,'[1]2. Child Protection'!$B$8:$BG$226,'[1]2. Child Protection'!Z$1,FALSE)-F23)</f>
        <v/>
      </c>
      <c r="O23" s="52" t="str">
        <f>IF(VLOOKUP($A23,'[1]2. Child Protection'!$B$8:$BG$226,'[1]2. Child Protection'!AA$1,FALSE)=G23,"",VLOOKUP($A23,'[1]2. Child Protection'!$B$8:$BG$226,'[1]2. Child Protection'!AA$1,FALSE))</f>
        <v/>
      </c>
      <c r="P23" s="3" t="str">
        <f>IF(VLOOKUP($A23,'[1]2. Child Protection'!$B$8:$BG$226,'[1]2. Child Protection'!AB$1,FALSE)=H23,"",VLOOKUP($A23,'[1]2. Child Protection'!$B$8:$BG$226,'[1]2. Child Protection'!AB$1,FALSE))</f>
        <v/>
      </c>
    </row>
    <row r="24" spans="1:16" x14ac:dyDescent="0.3">
      <c r="A24" s="2" t="s">
        <v>39</v>
      </c>
      <c r="B24" s="13" t="s">
        <v>23</v>
      </c>
      <c r="C24" s="14" t="s">
        <v>23</v>
      </c>
      <c r="D24" s="15" t="s">
        <v>23</v>
      </c>
      <c r="E24" s="16" t="s">
        <v>23</v>
      </c>
      <c r="F24" s="15" t="s">
        <v>23</v>
      </c>
      <c r="G24" s="16" t="s">
        <v>23</v>
      </c>
      <c r="H24" s="17" t="s">
        <v>23</v>
      </c>
      <c r="J24" s="52" t="str">
        <f>IF(VLOOKUP($A24,'[1]2. Child Protection'!$B$8:$BG$226,'[1]2. Child Protection'!V$1,FALSE)=B24,"",VLOOKUP($A24,'[1]2. Child Protection'!$B$8:$BG$226,'[1]2. Child Protection'!V$1,FALSE)-B24)</f>
        <v/>
      </c>
      <c r="K24" s="52">
        <f>IF(VLOOKUP($A24,'[1]2. Child Protection'!$B$8:$BG$226,'[1]2. Child Protection'!W$1,FALSE)=C24,"",VLOOKUP($A24,'[1]2. Child Protection'!$B$8:$BG$226,'[1]2. Child Protection'!W$1,FALSE))</f>
        <v>0</v>
      </c>
      <c r="L24" s="52" t="str">
        <f>IF(VLOOKUP($A24,'[1]2. Child Protection'!$B$8:$BG$226,'[1]2. Child Protection'!X$1,FALSE)=D24,"",VLOOKUP($A24,'[1]2. Child Protection'!$B$8:$BG$226,'[1]2. Child Protection'!X$1,FALSE)-D24)</f>
        <v/>
      </c>
      <c r="M24" s="52">
        <f>IF(VLOOKUP($A24,'[1]2. Child Protection'!$B$8:$BG$226,'[1]2. Child Protection'!Y$1,FALSE)=E24,"",VLOOKUP($A24,'[1]2. Child Protection'!$B$8:$BG$226,'[1]2. Child Protection'!Y$1,FALSE))</f>
        <v>0</v>
      </c>
      <c r="N24" s="52" t="str">
        <f>IF(VLOOKUP($A24,'[1]2. Child Protection'!$B$8:$BG$226,'[1]2. Child Protection'!Z$1,FALSE)=F24,"",VLOOKUP($A24,'[1]2. Child Protection'!$B$8:$BG$226,'[1]2. Child Protection'!Z$1,FALSE)-F24)</f>
        <v/>
      </c>
      <c r="O24" s="52">
        <f>IF(VLOOKUP($A24,'[1]2. Child Protection'!$B$8:$BG$226,'[1]2. Child Protection'!AA$1,FALSE)=G24,"",VLOOKUP($A24,'[1]2. Child Protection'!$B$8:$BG$226,'[1]2. Child Protection'!AA$1,FALSE))</f>
        <v>0</v>
      </c>
      <c r="P24" s="3">
        <f>IF(VLOOKUP($A24,'[1]2. Child Protection'!$B$8:$BG$226,'[1]2. Child Protection'!AB$1,FALSE)=H24,"",VLOOKUP($A24,'[1]2. Child Protection'!$B$8:$BG$226,'[1]2. Child Protection'!AB$1,FALSE))</f>
        <v>0</v>
      </c>
    </row>
    <row r="25" spans="1:16" x14ac:dyDescent="0.3">
      <c r="A25" s="2" t="s">
        <v>34</v>
      </c>
      <c r="B25" s="13">
        <v>100</v>
      </c>
      <c r="C25" s="14" t="s">
        <v>12</v>
      </c>
      <c r="D25" s="15">
        <v>100</v>
      </c>
      <c r="E25" s="16" t="s">
        <v>12</v>
      </c>
      <c r="F25" s="15">
        <v>100</v>
      </c>
      <c r="G25" s="16" t="s">
        <v>12</v>
      </c>
      <c r="H25" s="17" t="s">
        <v>35</v>
      </c>
      <c r="J25" s="52" t="str">
        <f>IF(VLOOKUP($A25,'[1]2. Child Protection'!$B$8:$BG$226,'[1]2. Child Protection'!V$1,FALSE)=B25,"",VLOOKUP($A25,'[1]2. Child Protection'!$B$8:$BG$226,'[1]2. Child Protection'!V$1,FALSE)-B25)</f>
        <v/>
      </c>
      <c r="K25" s="52" t="str">
        <f>IF(VLOOKUP($A25,'[1]2. Child Protection'!$B$8:$BG$226,'[1]2. Child Protection'!W$1,FALSE)=C25,"",VLOOKUP($A25,'[1]2. Child Protection'!$B$8:$BG$226,'[1]2. Child Protection'!W$1,FALSE))</f>
        <v/>
      </c>
      <c r="L25" s="52" t="str">
        <f>IF(VLOOKUP($A25,'[1]2. Child Protection'!$B$8:$BG$226,'[1]2. Child Protection'!X$1,FALSE)=D25,"",VLOOKUP($A25,'[1]2. Child Protection'!$B$8:$BG$226,'[1]2. Child Protection'!X$1,FALSE)-D25)</f>
        <v/>
      </c>
      <c r="M25" s="52" t="str">
        <f>IF(VLOOKUP($A25,'[1]2. Child Protection'!$B$8:$BG$226,'[1]2. Child Protection'!Y$1,FALSE)=E25,"",VLOOKUP($A25,'[1]2. Child Protection'!$B$8:$BG$226,'[1]2. Child Protection'!Y$1,FALSE))</f>
        <v/>
      </c>
      <c r="N25" s="52" t="str">
        <f>IF(VLOOKUP($A25,'[1]2. Child Protection'!$B$8:$BG$226,'[1]2. Child Protection'!Z$1,FALSE)=F25,"",VLOOKUP($A25,'[1]2. Child Protection'!$B$8:$BG$226,'[1]2. Child Protection'!Z$1,FALSE)-F25)</f>
        <v/>
      </c>
      <c r="O25" s="52" t="str">
        <f>IF(VLOOKUP($A25,'[1]2. Child Protection'!$B$8:$BG$226,'[1]2. Child Protection'!AA$1,FALSE)=G25,"",VLOOKUP($A25,'[1]2. Child Protection'!$B$8:$BG$226,'[1]2. Child Protection'!AA$1,FALSE))</f>
        <v/>
      </c>
      <c r="P25" s="3" t="str">
        <f>IF(VLOOKUP($A25,'[1]2. Child Protection'!$B$8:$BG$226,'[1]2. Child Protection'!AB$1,FALSE)=H25,"",VLOOKUP($A25,'[1]2. Child Protection'!$B$8:$BG$226,'[1]2. Child Protection'!AB$1,FALSE))</f>
        <v/>
      </c>
    </row>
    <row r="26" spans="1:16" s="2" customFormat="1" x14ac:dyDescent="0.3">
      <c r="A26" s="2" t="s">
        <v>37</v>
      </c>
      <c r="B26" s="13">
        <v>56</v>
      </c>
      <c r="C26" s="14" t="s">
        <v>12</v>
      </c>
      <c r="D26" s="15">
        <v>56</v>
      </c>
      <c r="E26" s="16" t="s">
        <v>12</v>
      </c>
      <c r="F26" s="15">
        <v>56.1</v>
      </c>
      <c r="G26" s="16" t="s">
        <v>12</v>
      </c>
      <c r="H26" s="17" t="s">
        <v>38</v>
      </c>
      <c r="J26" s="19" t="str">
        <f>IF(VLOOKUP($A26,'[1]2. Child Protection'!$B$8:$BG$226,'[1]2. Child Protection'!V$1,FALSE)=B26,"",VLOOKUP($A26,'[1]2. Child Protection'!$B$8:$BG$226,'[1]2. Child Protection'!V$1,FALSE)-B26)</f>
        <v/>
      </c>
      <c r="K26" s="19" t="str">
        <f>IF(VLOOKUP($A26,'[1]2. Child Protection'!$B$8:$BG$226,'[1]2. Child Protection'!W$1,FALSE)=C26,"",VLOOKUP($A26,'[1]2. Child Protection'!$B$8:$BG$226,'[1]2. Child Protection'!W$1,FALSE))</f>
        <v/>
      </c>
      <c r="L26" s="19" t="str">
        <f>IF(VLOOKUP($A26,'[1]2. Child Protection'!$B$8:$BG$226,'[1]2. Child Protection'!X$1,FALSE)=D26,"",VLOOKUP($A26,'[1]2. Child Protection'!$B$8:$BG$226,'[1]2. Child Protection'!X$1,FALSE)-D26)</f>
        <v/>
      </c>
      <c r="M26" s="19" t="str">
        <f>IF(VLOOKUP($A26,'[1]2. Child Protection'!$B$8:$BG$226,'[1]2. Child Protection'!Y$1,FALSE)=E26,"",VLOOKUP($A26,'[1]2. Child Protection'!$B$8:$BG$226,'[1]2. Child Protection'!Y$1,FALSE))</f>
        <v/>
      </c>
      <c r="N26" s="19" t="str">
        <f>IF(VLOOKUP($A26,'[1]2. Child Protection'!$B$8:$BG$226,'[1]2. Child Protection'!Z$1,FALSE)=F26,"",VLOOKUP($A26,'[1]2. Child Protection'!$B$8:$BG$226,'[1]2. Child Protection'!Z$1,FALSE)-F26)</f>
        <v/>
      </c>
      <c r="O26" s="19" t="str">
        <f>IF(VLOOKUP($A26,'[1]2. Child Protection'!$B$8:$BG$226,'[1]2. Child Protection'!AA$1,FALSE)=G26,"",VLOOKUP($A26,'[1]2. Child Protection'!$B$8:$BG$226,'[1]2. Child Protection'!AA$1,FALSE))</f>
        <v/>
      </c>
      <c r="P26" s="2" t="str">
        <f>IF(VLOOKUP($A26,'[1]2. Child Protection'!$B$8:$BG$226,'[1]2. Child Protection'!AB$1,FALSE)=H26,"",VLOOKUP($A26,'[1]2. Child Protection'!$B$8:$BG$226,'[1]2. Child Protection'!AB$1,FALSE))</f>
        <v/>
      </c>
    </row>
    <row r="27" spans="1:16" s="2" customFormat="1" x14ac:dyDescent="0.3">
      <c r="A27" s="2" t="s">
        <v>40</v>
      </c>
      <c r="B27" s="13">
        <v>98.7</v>
      </c>
      <c r="C27" s="14" t="s">
        <v>12</v>
      </c>
      <c r="D27" s="15">
        <v>98.8</v>
      </c>
      <c r="E27" s="16" t="s">
        <v>12</v>
      </c>
      <c r="F27" s="15">
        <v>98.7</v>
      </c>
      <c r="G27" s="16" t="s">
        <v>12</v>
      </c>
      <c r="H27" s="17" t="s">
        <v>41</v>
      </c>
      <c r="J27" s="19" t="str">
        <f>IF(VLOOKUP($A27,'[1]2. Child Protection'!$B$8:$BG$226,'[1]2. Child Protection'!V$1,FALSE)=B27,"",VLOOKUP($A27,'[1]2. Child Protection'!$B$8:$BG$226,'[1]2. Child Protection'!V$1,FALSE)-B27)</f>
        <v/>
      </c>
      <c r="K27" s="19" t="str">
        <f>IF(VLOOKUP($A27,'[1]2. Child Protection'!$B$8:$BG$226,'[1]2. Child Protection'!W$1,FALSE)=C27,"",VLOOKUP($A27,'[1]2. Child Protection'!$B$8:$BG$226,'[1]2. Child Protection'!W$1,FALSE))</f>
        <v/>
      </c>
      <c r="L27" s="19" t="str">
        <f>IF(VLOOKUP($A27,'[1]2. Child Protection'!$B$8:$BG$226,'[1]2. Child Protection'!X$1,FALSE)=D27,"",VLOOKUP($A27,'[1]2. Child Protection'!$B$8:$BG$226,'[1]2. Child Protection'!X$1,FALSE)-D27)</f>
        <v/>
      </c>
      <c r="M27" s="19" t="str">
        <f>IF(VLOOKUP($A27,'[1]2. Child Protection'!$B$8:$BG$226,'[1]2. Child Protection'!Y$1,FALSE)=E27,"",VLOOKUP($A27,'[1]2. Child Protection'!$B$8:$BG$226,'[1]2. Child Protection'!Y$1,FALSE))</f>
        <v/>
      </c>
      <c r="N27" s="19" t="str">
        <f>IF(VLOOKUP($A27,'[1]2. Child Protection'!$B$8:$BG$226,'[1]2. Child Protection'!Z$1,FALSE)=F27,"",VLOOKUP($A27,'[1]2. Child Protection'!$B$8:$BG$226,'[1]2. Child Protection'!Z$1,FALSE)-F27)</f>
        <v/>
      </c>
      <c r="O27" s="19" t="str">
        <f>IF(VLOOKUP($A27,'[1]2. Child Protection'!$B$8:$BG$226,'[1]2. Child Protection'!AA$1,FALSE)=G27,"",VLOOKUP($A27,'[1]2. Child Protection'!$B$8:$BG$226,'[1]2. Child Protection'!AA$1,FALSE))</f>
        <v/>
      </c>
      <c r="P27" s="2" t="str">
        <f>IF(VLOOKUP($A27,'[1]2. Child Protection'!$B$8:$BG$226,'[1]2. Child Protection'!AB$1,FALSE)=H27,"",VLOOKUP($A27,'[1]2. Child Protection'!$B$8:$BG$226,'[1]2. Child Protection'!AB$1,FALSE))</f>
        <v/>
      </c>
    </row>
    <row r="28" spans="1:16" x14ac:dyDescent="0.3">
      <c r="A28" s="2" t="s">
        <v>42</v>
      </c>
      <c r="B28" s="13">
        <v>100</v>
      </c>
      <c r="C28" s="14" t="s">
        <v>28</v>
      </c>
      <c r="D28" s="15">
        <v>100</v>
      </c>
      <c r="E28" s="16" t="s">
        <v>28</v>
      </c>
      <c r="F28" s="15">
        <v>100</v>
      </c>
      <c r="G28" s="16" t="s">
        <v>28</v>
      </c>
      <c r="H28" s="17" t="s">
        <v>43</v>
      </c>
      <c r="J28" s="52" t="str">
        <f>IF(VLOOKUP($A28,'[1]2. Child Protection'!$B$8:$BG$226,'[1]2. Child Protection'!V$1,FALSE)=B28,"",VLOOKUP($A28,'[1]2. Child Protection'!$B$8:$BG$226,'[1]2. Child Protection'!V$1,FALSE)-B28)</f>
        <v/>
      </c>
      <c r="K28" s="52" t="str">
        <f>IF(VLOOKUP($A28,'[1]2. Child Protection'!$B$8:$BG$226,'[1]2. Child Protection'!W$1,FALSE)=C28,"",VLOOKUP($A28,'[1]2. Child Protection'!$B$8:$BG$226,'[1]2. Child Protection'!W$1,FALSE))</f>
        <v/>
      </c>
      <c r="L28" s="52" t="str">
        <f>IF(VLOOKUP($A28,'[1]2. Child Protection'!$B$8:$BG$226,'[1]2. Child Protection'!X$1,FALSE)=D28,"",VLOOKUP($A28,'[1]2. Child Protection'!$B$8:$BG$226,'[1]2. Child Protection'!X$1,FALSE)-D28)</f>
        <v/>
      </c>
      <c r="M28" s="52" t="str">
        <f>IF(VLOOKUP($A28,'[1]2. Child Protection'!$B$8:$BG$226,'[1]2. Child Protection'!Y$1,FALSE)=E28,"",VLOOKUP($A28,'[1]2. Child Protection'!$B$8:$BG$226,'[1]2. Child Protection'!Y$1,FALSE))</f>
        <v/>
      </c>
      <c r="N28" s="52" t="str">
        <f>IF(VLOOKUP($A28,'[1]2. Child Protection'!$B$8:$BG$226,'[1]2. Child Protection'!Z$1,FALSE)=F28,"",VLOOKUP($A28,'[1]2. Child Protection'!$B$8:$BG$226,'[1]2. Child Protection'!Z$1,FALSE)-F28)</f>
        <v/>
      </c>
      <c r="O28" s="52" t="str">
        <f>IF(VLOOKUP($A28,'[1]2. Child Protection'!$B$8:$BG$226,'[1]2. Child Protection'!AA$1,FALSE)=G28,"",VLOOKUP($A28,'[1]2. Child Protection'!$B$8:$BG$226,'[1]2. Child Protection'!AA$1,FALSE))</f>
        <v/>
      </c>
      <c r="P28" s="3" t="str">
        <f>IF(VLOOKUP($A28,'[1]2. Child Protection'!$B$8:$BG$226,'[1]2. Child Protection'!AB$1,FALSE)=H28,"",VLOOKUP($A28,'[1]2. Child Protection'!$B$8:$BG$226,'[1]2. Child Protection'!AB$1,FALSE))</f>
        <v>Vital registration data 2019</v>
      </c>
    </row>
    <row r="29" spans="1:16" x14ac:dyDescent="0.3">
      <c r="A29" s="2" t="s">
        <v>44</v>
      </c>
      <c r="B29" s="13">
        <v>100</v>
      </c>
      <c r="C29" s="14" t="s">
        <v>19</v>
      </c>
      <c r="D29" s="13">
        <v>100</v>
      </c>
      <c r="E29" s="14" t="s">
        <v>19</v>
      </c>
      <c r="F29" s="13">
        <v>100</v>
      </c>
      <c r="G29" s="14" t="s">
        <v>19</v>
      </c>
      <c r="H29" s="17" t="s">
        <v>30</v>
      </c>
      <c r="J29" s="52" t="str">
        <f>IF(VLOOKUP($A29,'[1]2. Child Protection'!$B$8:$BG$226,'[1]2. Child Protection'!V$1,FALSE)=B29,"",VLOOKUP($A29,'[1]2. Child Protection'!$B$8:$BG$226,'[1]2. Child Protection'!V$1,FALSE)-B29)</f>
        <v/>
      </c>
      <c r="K29" s="52" t="str">
        <f>IF(VLOOKUP($A29,'[1]2. Child Protection'!$B$8:$BG$226,'[1]2. Child Protection'!W$1,FALSE)=C29,"",VLOOKUP($A29,'[1]2. Child Protection'!$B$8:$BG$226,'[1]2. Child Protection'!W$1,FALSE))</f>
        <v/>
      </c>
      <c r="L29" s="52" t="str">
        <f>IF(VLOOKUP($A29,'[1]2. Child Protection'!$B$8:$BG$226,'[1]2. Child Protection'!X$1,FALSE)=D29,"",VLOOKUP($A29,'[1]2. Child Protection'!$B$8:$BG$226,'[1]2. Child Protection'!X$1,FALSE)-D29)</f>
        <v/>
      </c>
      <c r="M29" s="52" t="str">
        <f>IF(VLOOKUP($A29,'[1]2. Child Protection'!$B$8:$BG$226,'[1]2. Child Protection'!Y$1,FALSE)=E29,"",VLOOKUP($A29,'[1]2. Child Protection'!$B$8:$BG$226,'[1]2. Child Protection'!Y$1,FALSE))</f>
        <v/>
      </c>
      <c r="N29" s="52" t="str">
        <f>IF(VLOOKUP($A29,'[1]2. Child Protection'!$B$8:$BG$226,'[1]2. Child Protection'!Z$1,FALSE)=F29,"",VLOOKUP($A29,'[1]2. Child Protection'!$B$8:$BG$226,'[1]2. Child Protection'!Z$1,FALSE)-F29)</f>
        <v/>
      </c>
      <c r="O29" s="52" t="str">
        <f>IF(VLOOKUP($A29,'[1]2. Child Protection'!$B$8:$BG$226,'[1]2. Child Protection'!AA$1,FALSE)=G29,"",VLOOKUP($A29,'[1]2. Child Protection'!$B$8:$BG$226,'[1]2. Child Protection'!AA$1,FALSE))</f>
        <v/>
      </c>
      <c r="P29" s="3" t="str">
        <f>IF(VLOOKUP($A29,'[1]2. Child Protection'!$B$8:$BG$226,'[1]2. Child Protection'!AB$1,FALSE)=H29,"",VLOOKUP($A29,'[1]2. Child Protection'!$B$8:$BG$226,'[1]2. Child Protection'!AB$1,FALSE))</f>
        <v>UNSD Population and Vital Statistics Report, January 2021, latest update on 4 Jan 2022</v>
      </c>
    </row>
    <row r="30" spans="1:16" x14ac:dyDescent="0.3">
      <c r="A30" s="2" t="s">
        <v>45</v>
      </c>
      <c r="B30" s="13">
        <v>95.7</v>
      </c>
      <c r="C30" s="14" t="s">
        <v>12</v>
      </c>
      <c r="D30" s="15">
        <v>95.3</v>
      </c>
      <c r="E30" s="16" t="s">
        <v>12</v>
      </c>
      <c r="F30" s="15">
        <v>96.1</v>
      </c>
      <c r="G30" s="16" t="s">
        <v>12</v>
      </c>
      <c r="H30" s="17" t="s">
        <v>46</v>
      </c>
      <c r="J30" s="52" t="str">
        <f>IF(VLOOKUP($A30,'[1]2. Child Protection'!$B$8:$BG$226,'[1]2. Child Protection'!V$1,FALSE)=B30,"",VLOOKUP($A30,'[1]2. Child Protection'!$B$8:$BG$226,'[1]2. Child Protection'!V$1,FALSE)-B30)</f>
        <v/>
      </c>
      <c r="K30" s="52" t="str">
        <f>IF(VLOOKUP($A30,'[1]2. Child Protection'!$B$8:$BG$226,'[1]2. Child Protection'!W$1,FALSE)=C30,"",VLOOKUP($A30,'[1]2. Child Protection'!$B$8:$BG$226,'[1]2. Child Protection'!W$1,FALSE))</f>
        <v/>
      </c>
      <c r="L30" s="52" t="str">
        <f>IF(VLOOKUP($A30,'[1]2. Child Protection'!$B$8:$BG$226,'[1]2. Child Protection'!X$1,FALSE)=D30,"",VLOOKUP($A30,'[1]2. Child Protection'!$B$8:$BG$226,'[1]2. Child Protection'!X$1,FALSE)-D30)</f>
        <v/>
      </c>
      <c r="M30" s="52" t="str">
        <f>IF(VLOOKUP($A30,'[1]2. Child Protection'!$B$8:$BG$226,'[1]2. Child Protection'!Y$1,FALSE)=E30,"",VLOOKUP($A30,'[1]2. Child Protection'!$B$8:$BG$226,'[1]2. Child Protection'!Y$1,FALSE))</f>
        <v/>
      </c>
      <c r="N30" s="52" t="str">
        <f>IF(VLOOKUP($A30,'[1]2. Child Protection'!$B$8:$BG$226,'[1]2. Child Protection'!Z$1,FALSE)=F30,"",VLOOKUP($A30,'[1]2. Child Protection'!$B$8:$BG$226,'[1]2. Child Protection'!Z$1,FALSE)-F30)</f>
        <v/>
      </c>
      <c r="O30" s="52" t="str">
        <f>IF(VLOOKUP($A30,'[1]2. Child Protection'!$B$8:$BG$226,'[1]2. Child Protection'!AA$1,FALSE)=G30,"",VLOOKUP($A30,'[1]2. Child Protection'!$B$8:$BG$226,'[1]2. Child Protection'!AA$1,FALSE))</f>
        <v/>
      </c>
      <c r="P30" s="3" t="str">
        <f>IF(VLOOKUP($A30,'[1]2. Child Protection'!$B$8:$BG$226,'[1]2. Child Protection'!AB$1,FALSE)=H30,"",VLOOKUP($A30,'[1]2. Child Protection'!$B$8:$BG$226,'[1]2. Child Protection'!AB$1,FALSE))</f>
        <v>MICS 2015</v>
      </c>
    </row>
    <row r="31" spans="1:16" x14ac:dyDescent="0.3">
      <c r="A31" s="2" t="s">
        <v>47</v>
      </c>
      <c r="B31" s="13">
        <v>85.6</v>
      </c>
      <c r="C31" s="14" t="s">
        <v>12</v>
      </c>
      <c r="D31" s="15">
        <v>85.4</v>
      </c>
      <c r="E31" s="16" t="s">
        <v>12</v>
      </c>
      <c r="F31" s="15">
        <v>85.9</v>
      </c>
      <c r="G31" s="16" t="s">
        <v>12</v>
      </c>
      <c r="H31" s="17" t="s">
        <v>15</v>
      </c>
      <c r="J31" s="52" t="str">
        <f>IF(VLOOKUP($A31,'[1]2. Child Protection'!$B$8:$BG$226,'[1]2. Child Protection'!V$1,FALSE)=B31,"",VLOOKUP($A31,'[1]2. Child Protection'!$B$8:$BG$226,'[1]2. Child Protection'!V$1,FALSE)-B31)</f>
        <v/>
      </c>
      <c r="K31" s="52" t="str">
        <f>IF(VLOOKUP($A31,'[1]2. Child Protection'!$B$8:$BG$226,'[1]2. Child Protection'!W$1,FALSE)=C31,"",VLOOKUP($A31,'[1]2. Child Protection'!$B$8:$BG$226,'[1]2. Child Protection'!W$1,FALSE))</f>
        <v/>
      </c>
      <c r="L31" s="52" t="str">
        <f>IF(VLOOKUP($A31,'[1]2. Child Protection'!$B$8:$BG$226,'[1]2. Child Protection'!X$1,FALSE)=D31,"",VLOOKUP($A31,'[1]2. Child Protection'!$B$8:$BG$226,'[1]2. Child Protection'!X$1,FALSE)-D31)</f>
        <v/>
      </c>
      <c r="M31" s="52" t="str">
        <f>IF(VLOOKUP($A31,'[1]2. Child Protection'!$B$8:$BG$226,'[1]2. Child Protection'!Y$1,FALSE)=E31,"",VLOOKUP($A31,'[1]2. Child Protection'!$B$8:$BG$226,'[1]2. Child Protection'!Y$1,FALSE))</f>
        <v/>
      </c>
      <c r="N31" s="52" t="str">
        <f>IF(VLOOKUP($A31,'[1]2. Child Protection'!$B$8:$BG$226,'[1]2. Child Protection'!Z$1,FALSE)=F31,"",VLOOKUP($A31,'[1]2. Child Protection'!$B$8:$BG$226,'[1]2. Child Protection'!Z$1,FALSE)-F31)</f>
        <v/>
      </c>
      <c r="O31" s="52" t="str">
        <f>IF(VLOOKUP($A31,'[1]2. Child Protection'!$B$8:$BG$226,'[1]2. Child Protection'!AA$1,FALSE)=G31,"",VLOOKUP($A31,'[1]2. Child Protection'!$B$8:$BG$226,'[1]2. Child Protection'!AA$1,FALSE))</f>
        <v/>
      </c>
      <c r="P31" s="3" t="str">
        <f>IF(VLOOKUP($A31,'[1]2. Child Protection'!$B$8:$BG$226,'[1]2. Child Protection'!AB$1,FALSE)=H31,"",VLOOKUP($A31,'[1]2. Child Protection'!$B$8:$BG$226,'[1]2. Child Protection'!AB$1,FALSE))</f>
        <v/>
      </c>
    </row>
    <row r="32" spans="1:16" x14ac:dyDescent="0.3">
      <c r="A32" s="2" t="s">
        <v>48</v>
      </c>
      <c r="B32" s="13">
        <v>99.9</v>
      </c>
      <c r="C32" s="14" t="s">
        <v>36</v>
      </c>
      <c r="D32" s="15">
        <v>100</v>
      </c>
      <c r="E32" s="16" t="s">
        <v>36</v>
      </c>
      <c r="F32" s="15">
        <v>99.8</v>
      </c>
      <c r="G32" s="16" t="s">
        <v>36</v>
      </c>
      <c r="H32" s="17" t="s">
        <v>49</v>
      </c>
      <c r="J32" s="52" t="str">
        <f>IF(VLOOKUP($A32,'[1]2. Child Protection'!$B$8:$BG$226,'[1]2. Child Protection'!V$1,FALSE)=B32,"",VLOOKUP($A32,'[1]2. Child Protection'!$B$8:$BG$226,'[1]2. Child Protection'!V$1,FALSE)-B32)</f>
        <v/>
      </c>
      <c r="K32" s="52" t="str">
        <f>IF(VLOOKUP($A32,'[1]2. Child Protection'!$B$8:$BG$226,'[1]2. Child Protection'!W$1,FALSE)=C32,"",VLOOKUP($A32,'[1]2. Child Protection'!$B$8:$BG$226,'[1]2. Child Protection'!W$1,FALSE))</f>
        <v/>
      </c>
      <c r="L32" s="52" t="str">
        <f>IF(VLOOKUP($A32,'[1]2. Child Protection'!$B$8:$BG$226,'[1]2. Child Protection'!X$1,FALSE)=D32,"",VLOOKUP($A32,'[1]2. Child Protection'!$B$8:$BG$226,'[1]2. Child Protection'!X$1,FALSE)-D32)</f>
        <v/>
      </c>
      <c r="M32" s="52" t="str">
        <f>IF(VLOOKUP($A32,'[1]2. Child Protection'!$B$8:$BG$226,'[1]2. Child Protection'!Y$1,FALSE)=E32,"",VLOOKUP($A32,'[1]2. Child Protection'!$B$8:$BG$226,'[1]2. Child Protection'!Y$1,FALSE))</f>
        <v/>
      </c>
      <c r="N32" s="52" t="str">
        <f>IF(VLOOKUP($A32,'[1]2. Child Protection'!$B$8:$BG$226,'[1]2. Child Protection'!Z$1,FALSE)=F32,"",VLOOKUP($A32,'[1]2. Child Protection'!$B$8:$BG$226,'[1]2. Child Protection'!Z$1,FALSE)-F32)</f>
        <v/>
      </c>
      <c r="O32" s="52" t="str">
        <f>IF(VLOOKUP($A32,'[1]2. Child Protection'!$B$8:$BG$226,'[1]2. Child Protection'!AA$1,FALSE)=G32,"",VLOOKUP($A32,'[1]2. Child Protection'!$B$8:$BG$226,'[1]2. Child Protection'!AA$1,FALSE))</f>
        <v/>
      </c>
      <c r="P32" s="3" t="str">
        <f>IF(VLOOKUP($A32,'[1]2. Child Protection'!$B$8:$BG$226,'[1]2. Child Protection'!AB$1,FALSE)=H32,"",VLOOKUP($A32,'[1]2. Child Protection'!$B$8:$BG$226,'[1]2. Child Protection'!AB$1,FALSE))</f>
        <v/>
      </c>
    </row>
    <row r="33" spans="1:16" x14ac:dyDescent="0.3">
      <c r="A33" s="2" t="s">
        <v>50</v>
      </c>
      <c r="B33" s="13">
        <v>91.9</v>
      </c>
      <c r="C33" s="14" t="s">
        <v>28</v>
      </c>
      <c r="D33" s="15" t="s">
        <v>23</v>
      </c>
      <c r="E33" s="14" t="s">
        <v>28</v>
      </c>
      <c r="F33" s="15" t="s">
        <v>23</v>
      </c>
      <c r="G33" s="14" t="s">
        <v>28</v>
      </c>
      <c r="H33" s="17" t="s">
        <v>51</v>
      </c>
      <c r="J33" s="52" t="str">
        <f>IF(VLOOKUP($A33,'[1]2. Child Protection'!$B$8:$BG$226,'[1]2. Child Protection'!V$1,FALSE)=B33,"",VLOOKUP($A33,'[1]2. Child Protection'!$B$8:$BG$226,'[1]2. Child Protection'!V$1,FALSE)-B33)</f>
        <v/>
      </c>
      <c r="K33" s="52" t="str">
        <f>IF(VLOOKUP($A33,'[1]2. Child Protection'!$B$8:$BG$226,'[1]2. Child Protection'!W$1,FALSE)=C33,"",VLOOKUP($A33,'[1]2. Child Protection'!$B$8:$BG$226,'[1]2. Child Protection'!W$1,FALSE))</f>
        <v/>
      </c>
      <c r="L33" s="52" t="str">
        <f>IF(VLOOKUP($A33,'[1]2. Child Protection'!$B$8:$BG$226,'[1]2. Child Protection'!X$1,FALSE)=D33,"",VLOOKUP($A33,'[1]2. Child Protection'!$B$8:$BG$226,'[1]2. Child Protection'!X$1,FALSE)-D33)</f>
        <v/>
      </c>
      <c r="M33" s="52">
        <f>IF(VLOOKUP($A33,'[1]2. Child Protection'!$B$8:$BG$226,'[1]2. Child Protection'!Y$1,FALSE)=E33,"",VLOOKUP($A33,'[1]2. Child Protection'!$B$8:$BG$226,'[1]2. Child Protection'!Y$1,FALSE))</f>
        <v>0</v>
      </c>
      <c r="N33" s="52" t="str">
        <f>IF(VLOOKUP($A33,'[1]2. Child Protection'!$B$8:$BG$226,'[1]2. Child Protection'!Z$1,FALSE)=F33,"",VLOOKUP($A33,'[1]2. Child Protection'!$B$8:$BG$226,'[1]2. Child Protection'!Z$1,FALSE)-F33)</f>
        <v/>
      </c>
      <c r="O33" s="52">
        <f>IF(VLOOKUP($A33,'[1]2. Child Protection'!$B$8:$BG$226,'[1]2. Child Protection'!AA$1,FALSE)=G33,"",VLOOKUP($A33,'[1]2. Child Protection'!$B$8:$BG$226,'[1]2. Child Protection'!AA$1,FALSE))</f>
        <v>0</v>
      </c>
      <c r="P33" s="3" t="str">
        <f>IF(VLOOKUP($A33,'[1]2. Child Protection'!$B$8:$BG$226,'[1]2. Child Protection'!AB$1,FALSE)=H33,"",VLOOKUP($A33,'[1]2. Child Protection'!$B$8:$BG$226,'[1]2. Child Protection'!AB$1,FALSE))</f>
        <v/>
      </c>
    </row>
    <row r="34" spans="1:16" x14ac:dyDescent="0.3">
      <c r="A34" s="2" t="s">
        <v>53</v>
      </c>
      <c r="B34" s="13">
        <v>99.5</v>
      </c>
      <c r="C34" s="14" t="s">
        <v>36</v>
      </c>
      <c r="D34" s="15">
        <v>99.7</v>
      </c>
      <c r="E34" s="16" t="s">
        <v>36</v>
      </c>
      <c r="F34" s="15">
        <v>99.4</v>
      </c>
      <c r="G34" s="16" t="s">
        <v>36</v>
      </c>
      <c r="H34" s="17" t="s">
        <v>54</v>
      </c>
      <c r="J34" s="52" t="str">
        <f>IF(VLOOKUP($A34,'[1]2. Child Protection'!$B$8:$BG$226,'[1]2. Child Protection'!V$1,FALSE)=B34,"",VLOOKUP($A34,'[1]2. Child Protection'!$B$8:$BG$226,'[1]2. Child Protection'!V$1,FALSE)-B34)</f>
        <v/>
      </c>
      <c r="K34" s="52" t="str">
        <f>IF(VLOOKUP($A34,'[1]2. Child Protection'!$B$8:$BG$226,'[1]2. Child Protection'!W$1,FALSE)=C34,"",VLOOKUP($A34,'[1]2. Child Protection'!$B$8:$BG$226,'[1]2. Child Protection'!W$1,FALSE))</f>
        <v/>
      </c>
      <c r="L34" s="52" t="str">
        <f>IF(VLOOKUP($A34,'[1]2. Child Protection'!$B$8:$BG$226,'[1]2. Child Protection'!X$1,FALSE)=D34,"",VLOOKUP($A34,'[1]2. Child Protection'!$B$8:$BG$226,'[1]2. Child Protection'!X$1,FALSE)-D34)</f>
        <v/>
      </c>
      <c r="M34" s="52" t="str">
        <f>IF(VLOOKUP($A34,'[1]2. Child Protection'!$B$8:$BG$226,'[1]2. Child Protection'!Y$1,FALSE)=E34,"",VLOOKUP($A34,'[1]2. Child Protection'!$B$8:$BG$226,'[1]2. Child Protection'!Y$1,FALSE))</f>
        <v/>
      </c>
      <c r="N34" s="52" t="str">
        <f>IF(VLOOKUP($A34,'[1]2. Child Protection'!$B$8:$BG$226,'[1]2. Child Protection'!Z$1,FALSE)=F34,"",VLOOKUP($A34,'[1]2. Child Protection'!$B$8:$BG$226,'[1]2. Child Protection'!Z$1,FALSE)-F34)</f>
        <v/>
      </c>
      <c r="O34" s="52" t="str">
        <f>IF(VLOOKUP($A34,'[1]2. Child Protection'!$B$8:$BG$226,'[1]2. Child Protection'!AA$1,FALSE)=G34,"",VLOOKUP($A34,'[1]2. Child Protection'!$B$8:$BG$226,'[1]2. Child Protection'!AA$1,FALSE))</f>
        <v/>
      </c>
      <c r="P34" s="3" t="str">
        <f>IF(VLOOKUP($A34,'[1]2. Child Protection'!$B$8:$BG$226,'[1]2. Child Protection'!AB$1,FALSE)=H34,"",VLOOKUP($A34,'[1]2. Child Protection'!$B$8:$BG$226,'[1]2. Child Protection'!AB$1,FALSE))</f>
        <v/>
      </c>
    </row>
    <row r="35" spans="1:16" x14ac:dyDescent="0.3">
      <c r="A35" s="2" t="s">
        <v>55</v>
      </c>
      <c r="B35" s="13">
        <v>87.5</v>
      </c>
      <c r="C35" s="14" t="s">
        <v>28</v>
      </c>
      <c r="D35" s="15">
        <v>86.7</v>
      </c>
      <c r="E35" s="16" t="s">
        <v>28</v>
      </c>
      <c r="F35" s="15">
        <v>88.4</v>
      </c>
      <c r="G35" s="16" t="s">
        <v>28</v>
      </c>
      <c r="H35" s="17" t="s">
        <v>56</v>
      </c>
      <c r="J35" s="52" t="str">
        <f>IF(VLOOKUP($A35,'[1]2. Child Protection'!$B$8:$BG$226,'[1]2. Child Protection'!V$1,FALSE)=B35,"",VLOOKUP($A35,'[1]2. Child Protection'!$B$8:$BG$226,'[1]2. Child Protection'!V$1,FALSE)-B35)</f>
        <v/>
      </c>
      <c r="K35" s="52" t="str">
        <f>IF(VLOOKUP($A35,'[1]2. Child Protection'!$B$8:$BG$226,'[1]2. Child Protection'!W$1,FALSE)=C35,"",VLOOKUP($A35,'[1]2. Child Protection'!$B$8:$BG$226,'[1]2. Child Protection'!W$1,FALSE))</f>
        <v/>
      </c>
      <c r="L35" s="52" t="str">
        <f>IF(VLOOKUP($A35,'[1]2. Child Protection'!$B$8:$BG$226,'[1]2. Child Protection'!X$1,FALSE)=D35,"",VLOOKUP($A35,'[1]2. Child Protection'!$B$8:$BG$226,'[1]2. Child Protection'!X$1,FALSE)-D35)</f>
        <v/>
      </c>
      <c r="M35" s="52" t="str">
        <f>IF(VLOOKUP($A35,'[1]2. Child Protection'!$B$8:$BG$226,'[1]2. Child Protection'!Y$1,FALSE)=E35,"",VLOOKUP($A35,'[1]2. Child Protection'!$B$8:$BG$226,'[1]2. Child Protection'!Y$1,FALSE))</f>
        <v/>
      </c>
      <c r="N35" s="52" t="str">
        <f>IF(VLOOKUP($A35,'[1]2. Child Protection'!$B$8:$BG$226,'[1]2. Child Protection'!Z$1,FALSE)=F35,"",VLOOKUP($A35,'[1]2. Child Protection'!$B$8:$BG$226,'[1]2. Child Protection'!Z$1,FALSE)-F35)</f>
        <v/>
      </c>
      <c r="O35" s="52" t="str">
        <f>IF(VLOOKUP($A35,'[1]2. Child Protection'!$B$8:$BG$226,'[1]2. Child Protection'!AA$1,FALSE)=G35,"",VLOOKUP($A35,'[1]2. Child Protection'!$B$8:$BG$226,'[1]2. Child Protection'!AA$1,FALSE))</f>
        <v/>
      </c>
      <c r="P35" s="3" t="str">
        <f>IF(VLOOKUP($A35,'[1]2. Child Protection'!$B$8:$BG$226,'[1]2. Child Protection'!AB$1,FALSE)=H35,"",VLOOKUP($A35,'[1]2. Child Protection'!$B$8:$BG$226,'[1]2. Child Protection'!AB$1,FALSE))</f>
        <v/>
      </c>
    </row>
    <row r="36" spans="1:16" x14ac:dyDescent="0.3">
      <c r="A36" s="2" t="s">
        <v>57</v>
      </c>
      <c r="B36" s="18">
        <v>96.4</v>
      </c>
      <c r="C36" s="14" t="s">
        <v>12</v>
      </c>
      <c r="D36" s="15" t="s">
        <v>23</v>
      </c>
      <c r="E36" s="16" t="s">
        <v>12</v>
      </c>
      <c r="F36" s="15" t="s">
        <v>23</v>
      </c>
      <c r="G36" s="16" t="s">
        <v>12</v>
      </c>
      <c r="H36" s="17" t="s">
        <v>58</v>
      </c>
      <c r="J36" s="52" t="str">
        <f>IF(VLOOKUP($A36,'[1]2. Child Protection'!$B$8:$BG$226,'[1]2. Child Protection'!V$1,FALSE)=B36,"",VLOOKUP($A36,'[1]2. Child Protection'!$B$8:$BG$226,'[1]2. Child Protection'!V$1,FALSE)-B36)</f>
        <v/>
      </c>
      <c r="K36" s="52" t="str">
        <f>IF(VLOOKUP($A36,'[1]2. Child Protection'!$B$8:$BG$226,'[1]2. Child Protection'!W$1,FALSE)=C36,"",VLOOKUP($A36,'[1]2. Child Protection'!$B$8:$BG$226,'[1]2. Child Protection'!W$1,FALSE))</f>
        <v/>
      </c>
      <c r="L36" s="52" t="str">
        <f>IF(VLOOKUP($A36,'[1]2. Child Protection'!$B$8:$BG$226,'[1]2. Child Protection'!X$1,FALSE)=D36,"",VLOOKUP($A36,'[1]2. Child Protection'!$B$8:$BG$226,'[1]2. Child Protection'!X$1,FALSE)-D36)</f>
        <v/>
      </c>
      <c r="M36" s="52" t="str">
        <f>IF(VLOOKUP($A36,'[1]2. Child Protection'!$B$8:$BG$226,'[1]2. Child Protection'!Y$1,FALSE)=E36,"",VLOOKUP($A36,'[1]2. Child Protection'!$B$8:$BG$226,'[1]2. Child Protection'!Y$1,FALSE))</f>
        <v/>
      </c>
      <c r="N36" s="52" t="str">
        <f>IF(VLOOKUP($A36,'[1]2. Child Protection'!$B$8:$BG$226,'[1]2. Child Protection'!Z$1,FALSE)=F36,"",VLOOKUP($A36,'[1]2. Child Protection'!$B$8:$BG$226,'[1]2. Child Protection'!Z$1,FALSE)-F36)</f>
        <v/>
      </c>
      <c r="O36" s="52" t="str">
        <f>IF(VLOOKUP($A36,'[1]2. Child Protection'!$B$8:$BG$226,'[1]2. Child Protection'!AA$1,FALSE)=G36,"",VLOOKUP($A36,'[1]2. Child Protection'!$B$8:$BG$226,'[1]2. Child Protection'!AA$1,FALSE))</f>
        <v/>
      </c>
      <c r="P36" s="3" t="str">
        <f>IF(VLOOKUP($A36,'[1]2. Child Protection'!$B$8:$BG$226,'[1]2. Child Protection'!AB$1,FALSE)=H36,"",VLOOKUP($A36,'[1]2. Child Protection'!$B$8:$BG$226,'[1]2. Child Protection'!AB$1,FALSE))</f>
        <v>Estatísticas do Registro Civil</v>
      </c>
    </row>
    <row r="37" spans="1:16" x14ac:dyDescent="0.3">
      <c r="A37" s="2" t="s">
        <v>64</v>
      </c>
      <c r="B37" s="13" t="s">
        <v>23</v>
      </c>
      <c r="C37" s="14" t="s">
        <v>23</v>
      </c>
      <c r="D37" s="13" t="s">
        <v>23</v>
      </c>
      <c r="E37" s="16" t="s">
        <v>23</v>
      </c>
      <c r="F37" s="13" t="s">
        <v>23</v>
      </c>
      <c r="G37" s="16" t="s">
        <v>23</v>
      </c>
      <c r="H37" s="17" t="s">
        <v>23</v>
      </c>
      <c r="J37" s="52" t="str">
        <f>IF(VLOOKUP($A37,'[1]2. Child Protection'!$B$8:$BG$226,'[1]2. Child Protection'!V$1,FALSE)=B37,"",VLOOKUP($A37,'[1]2. Child Protection'!$B$8:$BG$226,'[1]2. Child Protection'!V$1,FALSE)-B37)</f>
        <v/>
      </c>
      <c r="K37" s="52">
        <f>IF(VLOOKUP($A37,'[1]2. Child Protection'!$B$8:$BG$226,'[1]2. Child Protection'!W$1,FALSE)=C37,"",VLOOKUP($A37,'[1]2. Child Protection'!$B$8:$BG$226,'[1]2. Child Protection'!W$1,FALSE))</f>
        <v>0</v>
      </c>
      <c r="L37" s="52" t="str">
        <f>IF(VLOOKUP($A37,'[1]2. Child Protection'!$B$8:$BG$226,'[1]2. Child Protection'!X$1,FALSE)=D37,"",VLOOKUP($A37,'[1]2. Child Protection'!$B$8:$BG$226,'[1]2. Child Protection'!X$1,FALSE)-D37)</f>
        <v/>
      </c>
      <c r="M37" s="52">
        <f>IF(VLOOKUP($A37,'[1]2. Child Protection'!$B$8:$BG$226,'[1]2. Child Protection'!Y$1,FALSE)=E37,"",VLOOKUP($A37,'[1]2. Child Protection'!$B$8:$BG$226,'[1]2. Child Protection'!Y$1,FALSE))</f>
        <v>0</v>
      </c>
      <c r="N37" s="52" t="str">
        <f>IF(VLOOKUP($A37,'[1]2. Child Protection'!$B$8:$BG$226,'[1]2. Child Protection'!Z$1,FALSE)=F37,"",VLOOKUP($A37,'[1]2. Child Protection'!$B$8:$BG$226,'[1]2. Child Protection'!Z$1,FALSE)-F37)</f>
        <v/>
      </c>
      <c r="O37" s="52">
        <f>IF(VLOOKUP($A37,'[1]2. Child Protection'!$B$8:$BG$226,'[1]2. Child Protection'!AA$1,FALSE)=G37,"",VLOOKUP($A37,'[1]2. Child Protection'!$B$8:$BG$226,'[1]2. Child Protection'!AA$1,FALSE))</f>
        <v>0</v>
      </c>
      <c r="P37" s="3">
        <f>IF(VLOOKUP($A37,'[1]2. Child Protection'!$B$8:$BG$226,'[1]2. Child Protection'!AB$1,FALSE)=H37,"",VLOOKUP($A37,'[1]2. Child Protection'!$B$8:$BG$226,'[1]2. Child Protection'!AB$1,FALSE))</f>
        <v>0</v>
      </c>
    </row>
    <row r="38" spans="1:16" x14ac:dyDescent="0.3">
      <c r="A38" s="2" t="s">
        <v>67</v>
      </c>
      <c r="B38" s="13" t="s">
        <v>23</v>
      </c>
      <c r="C38" s="14" t="s">
        <v>23</v>
      </c>
      <c r="D38" s="15" t="s">
        <v>23</v>
      </c>
      <c r="E38" s="16" t="s">
        <v>23</v>
      </c>
      <c r="F38" s="15" t="s">
        <v>23</v>
      </c>
      <c r="G38" s="16" t="s">
        <v>23</v>
      </c>
      <c r="H38" s="17" t="s">
        <v>23</v>
      </c>
      <c r="J38" s="52" t="e">
        <f>IF(VLOOKUP($A38,'[1]2. Child Protection'!$B$8:$BG$226,'[1]2. Child Protection'!V$1,FALSE)=B38,"",VLOOKUP($A38,'[1]2. Child Protection'!$B$8:$BG$226,'[1]2. Child Protection'!V$1,FALSE)-B38)</f>
        <v>#VALUE!</v>
      </c>
      <c r="K38" s="52" t="str">
        <f>IF(VLOOKUP($A38,'[1]2. Child Protection'!$B$8:$BG$226,'[1]2. Child Protection'!W$1,FALSE)=C38,"",VLOOKUP($A38,'[1]2. Child Protection'!$B$8:$BG$226,'[1]2. Child Protection'!W$1,FALSE))</f>
        <v>y</v>
      </c>
      <c r="L38" s="52" t="str">
        <f>IF(VLOOKUP($A38,'[1]2. Child Protection'!$B$8:$BG$226,'[1]2. Child Protection'!X$1,FALSE)=D38,"",VLOOKUP($A38,'[1]2. Child Protection'!$B$8:$BG$226,'[1]2. Child Protection'!X$1,FALSE)-D38)</f>
        <v/>
      </c>
      <c r="M38" s="52">
        <f>IF(VLOOKUP($A38,'[1]2. Child Protection'!$B$8:$BG$226,'[1]2. Child Protection'!Y$1,FALSE)=E38,"",VLOOKUP($A38,'[1]2. Child Protection'!$B$8:$BG$226,'[1]2. Child Protection'!Y$1,FALSE))</f>
        <v>0</v>
      </c>
      <c r="N38" s="52" t="str">
        <f>IF(VLOOKUP($A38,'[1]2. Child Protection'!$B$8:$BG$226,'[1]2. Child Protection'!Z$1,FALSE)=F38,"",VLOOKUP($A38,'[1]2. Child Protection'!$B$8:$BG$226,'[1]2. Child Protection'!Z$1,FALSE)-F38)</f>
        <v/>
      </c>
      <c r="O38" s="52">
        <f>IF(VLOOKUP($A38,'[1]2. Child Protection'!$B$8:$BG$226,'[1]2. Child Protection'!AA$1,FALSE)=G38,"",VLOOKUP($A38,'[1]2. Child Protection'!$B$8:$BG$226,'[1]2. Child Protection'!AA$1,FALSE))</f>
        <v>0</v>
      </c>
      <c r="P38" s="3" t="str">
        <f>IF(VLOOKUP($A38,'[1]2. Child Protection'!$B$8:$BG$226,'[1]2. Child Protection'!AB$1,FALSE)=H38,"",VLOOKUP($A38,'[1]2. Child Protection'!$B$8:$BG$226,'[1]2. Child Protection'!AB$1,FALSE))</f>
        <v>Vital registration, Immigration and National Registration Department 2020</v>
      </c>
    </row>
    <row r="39" spans="1:16" x14ac:dyDescent="0.3">
      <c r="A39" s="2" t="s">
        <v>59</v>
      </c>
      <c r="B39" s="13">
        <v>100</v>
      </c>
      <c r="C39" s="14" t="s">
        <v>19</v>
      </c>
      <c r="D39" s="15">
        <v>100</v>
      </c>
      <c r="E39" s="16" t="s">
        <v>19</v>
      </c>
      <c r="F39" s="15">
        <v>100</v>
      </c>
      <c r="G39" s="16" t="s">
        <v>19</v>
      </c>
      <c r="H39" s="17" t="s">
        <v>30</v>
      </c>
      <c r="J39" s="52" t="str">
        <f>IF(VLOOKUP($A39,'[1]2. Child Protection'!$B$8:$BG$226,'[1]2. Child Protection'!V$1,FALSE)=B39,"",VLOOKUP($A39,'[1]2. Child Protection'!$B$8:$BG$226,'[1]2. Child Protection'!V$1,FALSE)-B39)</f>
        <v/>
      </c>
      <c r="K39" s="52" t="str">
        <f>IF(VLOOKUP($A39,'[1]2. Child Protection'!$B$8:$BG$226,'[1]2. Child Protection'!W$1,FALSE)=C39,"",VLOOKUP($A39,'[1]2. Child Protection'!$B$8:$BG$226,'[1]2. Child Protection'!W$1,FALSE))</f>
        <v/>
      </c>
      <c r="L39" s="52" t="str">
        <f>IF(VLOOKUP($A39,'[1]2. Child Protection'!$B$8:$BG$226,'[1]2. Child Protection'!X$1,FALSE)=D39,"",VLOOKUP($A39,'[1]2. Child Protection'!$B$8:$BG$226,'[1]2. Child Protection'!X$1,FALSE)-D39)</f>
        <v/>
      </c>
      <c r="M39" s="52" t="str">
        <f>IF(VLOOKUP($A39,'[1]2. Child Protection'!$B$8:$BG$226,'[1]2. Child Protection'!Y$1,FALSE)=E39,"",VLOOKUP($A39,'[1]2. Child Protection'!$B$8:$BG$226,'[1]2. Child Protection'!Y$1,FALSE))</f>
        <v/>
      </c>
      <c r="N39" s="52" t="str">
        <f>IF(VLOOKUP($A39,'[1]2. Child Protection'!$B$8:$BG$226,'[1]2. Child Protection'!Z$1,FALSE)=F39,"",VLOOKUP($A39,'[1]2. Child Protection'!$B$8:$BG$226,'[1]2. Child Protection'!Z$1,FALSE)-F39)</f>
        <v/>
      </c>
      <c r="O39" s="52" t="str">
        <f>IF(VLOOKUP($A39,'[1]2. Child Protection'!$B$8:$BG$226,'[1]2. Child Protection'!AA$1,FALSE)=G39,"",VLOOKUP($A39,'[1]2. Child Protection'!$B$8:$BG$226,'[1]2. Child Protection'!AA$1,FALSE))</f>
        <v/>
      </c>
      <c r="P39" s="3" t="str">
        <f>IF(VLOOKUP($A39,'[1]2. Child Protection'!$B$8:$BG$226,'[1]2. Child Protection'!AB$1,FALSE)=H39,"",VLOOKUP($A39,'[1]2. Child Protection'!$B$8:$BG$226,'[1]2. Child Protection'!AB$1,FALSE))</f>
        <v>UNSD Population and Vital Statistics Report, January 2021, latest update on 4 Jan 2022</v>
      </c>
    </row>
    <row r="40" spans="1:16" x14ac:dyDescent="0.3">
      <c r="A40" s="2" t="s">
        <v>60</v>
      </c>
      <c r="B40" s="13">
        <v>76.900000000000006</v>
      </c>
      <c r="C40" s="14" t="s">
        <v>36</v>
      </c>
      <c r="D40" s="15">
        <v>77</v>
      </c>
      <c r="E40" s="16" t="s">
        <v>36</v>
      </c>
      <c r="F40" s="15">
        <v>76.7</v>
      </c>
      <c r="G40" s="16" t="s">
        <v>36</v>
      </c>
      <c r="H40" s="17" t="s">
        <v>61</v>
      </c>
      <c r="J40" s="52" t="str">
        <f>IF(VLOOKUP($A40,'[1]2. Child Protection'!$B$8:$BG$226,'[1]2. Child Protection'!V$1,FALSE)=B40,"",VLOOKUP($A40,'[1]2. Child Protection'!$B$8:$BG$226,'[1]2. Child Protection'!V$1,FALSE)-B40)</f>
        <v/>
      </c>
      <c r="K40" s="52" t="str">
        <f>IF(VLOOKUP($A40,'[1]2. Child Protection'!$B$8:$BG$226,'[1]2. Child Protection'!W$1,FALSE)=C40,"",VLOOKUP($A40,'[1]2. Child Protection'!$B$8:$BG$226,'[1]2. Child Protection'!W$1,FALSE))</f>
        <v/>
      </c>
      <c r="L40" s="52" t="str">
        <f>IF(VLOOKUP($A40,'[1]2. Child Protection'!$B$8:$BG$226,'[1]2. Child Protection'!X$1,FALSE)=D40,"",VLOOKUP($A40,'[1]2. Child Protection'!$B$8:$BG$226,'[1]2. Child Protection'!X$1,FALSE)-D40)</f>
        <v/>
      </c>
      <c r="M40" s="52" t="str">
        <f>IF(VLOOKUP($A40,'[1]2. Child Protection'!$B$8:$BG$226,'[1]2. Child Protection'!Y$1,FALSE)=E40,"",VLOOKUP($A40,'[1]2. Child Protection'!$B$8:$BG$226,'[1]2. Child Protection'!Y$1,FALSE))</f>
        <v/>
      </c>
      <c r="N40" s="52" t="str">
        <f>IF(VLOOKUP($A40,'[1]2. Child Protection'!$B$8:$BG$226,'[1]2. Child Protection'!Z$1,FALSE)=F40,"",VLOOKUP($A40,'[1]2. Child Protection'!$B$8:$BG$226,'[1]2. Child Protection'!Z$1,FALSE)-F40)</f>
        <v/>
      </c>
      <c r="O40" s="52" t="str">
        <f>IF(VLOOKUP($A40,'[1]2. Child Protection'!$B$8:$BG$226,'[1]2. Child Protection'!AA$1,FALSE)=G40,"",VLOOKUP($A40,'[1]2. Child Protection'!$B$8:$BG$226,'[1]2. Child Protection'!AA$1,FALSE))</f>
        <v/>
      </c>
      <c r="P40" s="3" t="str">
        <f>IF(VLOOKUP($A40,'[1]2. Child Protection'!$B$8:$BG$226,'[1]2. Child Protection'!AB$1,FALSE)=H40,"",VLOOKUP($A40,'[1]2. Child Protection'!$B$8:$BG$226,'[1]2. Child Protection'!AB$1,FALSE))</f>
        <v/>
      </c>
    </row>
    <row r="41" spans="1:16" x14ac:dyDescent="0.3">
      <c r="A41" s="2" t="s">
        <v>62</v>
      </c>
      <c r="B41" s="13">
        <v>83.5</v>
      </c>
      <c r="C41" s="14" t="s">
        <v>12</v>
      </c>
      <c r="D41" s="15">
        <v>83.7</v>
      </c>
      <c r="E41" s="16" t="s">
        <v>12</v>
      </c>
      <c r="F41" s="15">
        <v>83.3</v>
      </c>
      <c r="G41" s="16" t="s">
        <v>12</v>
      </c>
      <c r="H41" s="17" t="s">
        <v>63</v>
      </c>
      <c r="J41" s="52" t="str">
        <f>IF(VLOOKUP($A41,'[1]2. Child Protection'!$B$8:$BG$226,'[1]2. Child Protection'!V$1,FALSE)=B41,"",VLOOKUP($A41,'[1]2. Child Protection'!$B$8:$BG$226,'[1]2. Child Protection'!V$1,FALSE)-B41)</f>
        <v/>
      </c>
      <c r="K41" s="52" t="str">
        <f>IF(VLOOKUP($A41,'[1]2. Child Protection'!$B$8:$BG$226,'[1]2. Child Protection'!W$1,FALSE)=C41,"",VLOOKUP($A41,'[1]2. Child Protection'!$B$8:$BG$226,'[1]2. Child Protection'!W$1,FALSE))</f>
        <v/>
      </c>
      <c r="L41" s="52" t="str">
        <f>IF(VLOOKUP($A41,'[1]2. Child Protection'!$B$8:$BG$226,'[1]2. Child Protection'!X$1,FALSE)=D41,"",VLOOKUP($A41,'[1]2. Child Protection'!$B$8:$BG$226,'[1]2. Child Protection'!X$1,FALSE)-D41)</f>
        <v/>
      </c>
      <c r="M41" s="52" t="str">
        <f>IF(VLOOKUP($A41,'[1]2. Child Protection'!$B$8:$BG$226,'[1]2. Child Protection'!Y$1,FALSE)=E41,"",VLOOKUP($A41,'[1]2. Child Protection'!$B$8:$BG$226,'[1]2. Child Protection'!Y$1,FALSE))</f>
        <v/>
      </c>
      <c r="N41" s="52" t="str">
        <f>IF(VLOOKUP($A41,'[1]2. Child Protection'!$B$8:$BG$226,'[1]2. Child Protection'!Z$1,FALSE)=F41,"",VLOOKUP($A41,'[1]2. Child Protection'!$B$8:$BG$226,'[1]2. Child Protection'!Z$1,FALSE)-F41)</f>
        <v/>
      </c>
      <c r="O41" s="52" t="str">
        <f>IF(VLOOKUP($A41,'[1]2. Child Protection'!$B$8:$BG$226,'[1]2. Child Protection'!AA$1,FALSE)=G41,"",VLOOKUP($A41,'[1]2. Child Protection'!$B$8:$BG$226,'[1]2. Child Protection'!AA$1,FALSE))</f>
        <v/>
      </c>
      <c r="P41" s="3" t="str">
        <f>IF(VLOOKUP($A41,'[1]2. Child Protection'!$B$8:$BG$226,'[1]2. Child Protection'!AB$1,FALSE)=H41,"",VLOOKUP($A41,'[1]2. Child Protection'!$B$8:$BG$226,'[1]2. Child Protection'!AB$1,FALSE))</f>
        <v/>
      </c>
    </row>
    <row r="42" spans="1:16" x14ac:dyDescent="0.3">
      <c r="A42" s="2" t="s">
        <v>65</v>
      </c>
      <c r="B42" s="13">
        <v>91.4</v>
      </c>
      <c r="C42" s="14" t="s">
        <v>36</v>
      </c>
      <c r="D42" s="15" t="s">
        <v>23</v>
      </c>
      <c r="E42" s="16" t="s">
        <v>36</v>
      </c>
      <c r="F42" s="15" t="s">
        <v>23</v>
      </c>
      <c r="G42" s="16" t="s">
        <v>36</v>
      </c>
      <c r="H42" s="17" t="s">
        <v>66</v>
      </c>
      <c r="J42" s="52" t="str">
        <f>IF(VLOOKUP($A42,'[1]2. Child Protection'!$B$8:$BG$226,'[1]2. Child Protection'!V$1,FALSE)=B42,"",VLOOKUP($A42,'[1]2. Child Protection'!$B$8:$BG$226,'[1]2. Child Protection'!V$1,FALSE)-B42)</f>
        <v/>
      </c>
      <c r="K42" s="52" t="str">
        <f>IF(VLOOKUP($A42,'[1]2. Child Protection'!$B$8:$BG$226,'[1]2. Child Protection'!W$1,FALSE)=C42,"",VLOOKUP($A42,'[1]2. Child Protection'!$B$8:$BG$226,'[1]2. Child Protection'!W$1,FALSE))</f>
        <v/>
      </c>
      <c r="L42" s="52" t="str">
        <f>IF(VLOOKUP($A42,'[1]2. Child Protection'!$B$8:$BG$226,'[1]2. Child Protection'!X$1,FALSE)=D42,"",VLOOKUP($A42,'[1]2. Child Protection'!$B$8:$BG$226,'[1]2. Child Protection'!X$1,FALSE)-D42)</f>
        <v/>
      </c>
      <c r="M42" s="52">
        <f>IF(VLOOKUP($A42,'[1]2. Child Protection'!$B$8:$BG$226,'[1]2. Child Protection'!Y$1,FALSE)=E42,"",VLOOKUP($A42,'[1]2. Child Protection'!$B$8:$BG$226,'[1]2. Child Protection'!Y$1,FALSE))</f>
        <v>0</v>
      </c>
      <c r="N42" s="52" t="str">
        <f>IF(VLOOKUP($A42,'[1]2. Child Protection'!$B$8:$BG$226,'[1]2. Child Protection'!Z$1,FALSE)=F42,"",VLOOKUP($A42,'[1]2. Child Protection'!$B$8:$BG$226,'[1]2. Child Protection'!Z$1,FALSE)-F42)</f>
        <v/>
      </c>
      <c r="O42" s="52">
        <f>IF(VLOOKUP($A42,'[1]2. Child Protection'!$B$8:$BG$226,'[1]2. Child Protection'!AA$1,FALSE)=G42,"",VLOOKUP($A42,'[1]2. Child Protection'!$B$8:$BG$226,'[1]2. Child Protection'!AA$1,FALSE))</f>
        <v>0</v>
      </c>
      <c r="P42" s="3" t="str">
        <f>IF(VLOOKUP($A42,'[1]2. Child Protection'!$B$8:$BG$226,'[1]2. Child Protection'!AB$1,FALSE)=H42,"",VLOOKUP($A42,'[1]2. Child Protection'!$B$8:$BG$226,'[1]2. Child Protection'!AB$1,FALSE))</f>
        <v/>
      </c>
    </row>
    <row r="43" spans="1:16" x14ac:dyDescent="0.3">
      <c r="A43" s="2" t="s">
        <v>68</v>
      </c>
      <c r="B43" s="13">
        <v>73.3</v>
      </c>
      <c r="C43" s="14" t="s">
        <v>12</v>
      </c>
      <c r="D43" s="15">
        <v>73.7</v>
      </c>
      <c r="E43" s="16" t="s">
        <v>12</v>
      </c>
      <c r="F43" s="15">
        <v>72.900000000000006</v>
      </c>
      <c r="G43" s="16" t="s">
        <v>12</v>
      </c>
      <c r="H43" s="17" t="s">
        <v>69</v>
      </c>
      <c r="J43" s="52" t="str">
        <f>IF(VLOOKUP($A43,'[1]2. Child Protection'!$B$8:$BG$226,'[1]2. Child Protection'!V$1,FALSE)=B43,"",VLOOKUP($A43,'[1]2. Child Protection'!$B$8:$BG$226,'[1]2. Child Protection'!V$1,FALSE)-B43)</f>
        <v/>
      </c>
      <c r="K43" s="52" t="str">
        <f>IF(VLOOKUP($A43,'[1]2. Child Protection'!$B$8:$BG$226,'[1]2. Child Protection'!W$1,FALSE)=C43,"",VLOOKUP($A43,'[1]2. Child Protection'!$B$8:$BG$226,'[1]2. Child Protection'!W$1,FALSE))</f>
        <v/>
      </c>
      <c r="L43" s="52" t="str">
        <f>IF(VLOOKUP($A43,'[1]2. Child Protection'!$B$8:$BG$226,'[1]2. Child Protection'!X$1,FALSE)=D43,"",VLOOKUP($A43,'[1]2. Child Protection'!$B$8:$BG$226,'[1]2. Child Protection'!X$1,FALSE)-D43)</f>
        <v/>
      </c>
      <c r="M43" s="52" t="str">
        <f>IF(VLOOKUP($A43,'[1]2. Child Protection'!$B$8:$BG$226,'[1]2. Child Protection'!Y$1,FALSE)=E43,"",VLOOKUP($A43,'[1]2. Child Protection'!$B$8:$BG$226,'[1]2. Child Protection'!Y$1,FALSE))</f>
        <v/>
      </c>
      <c r="N43" s="52" t="str">
        <f>IF(VLOOKUP($A43,'[1]2. Child Protection'!$B$8:$BG$226,'[1]2. Child Protection'!Z$1,FALSE)=F43,"",VLOOKUP($A43,'[1]2. Child Protection'!$B$8:$BG$226,'[1]2. Child Protection'!Z$1,FALSE)-F43)</f>
        <v/>
      </c>
      <c r="O43" s="52" t="str">
        <f>IF(VLOOKUP($A43,'[1]2. Child Protection'!$B$8:$BG$226,'[1]2. Child Protection'!AA$1,FALSE)=G43,"",VLOOKUP($A43,'[1]2. Child Protection'!$B$8:$BG$226,'[1]2. Child Protection'!AA$1,FALSE))</f>
        <v/>
      </c>
      <c r="P43" s="3" t="str">
        <f>IF(VLOOKUP($A43,'[1]2. Child Protection'!$B$8:$BG$226,'[1]2. Child Protection'!AB$1,FALSE)=H43,"",VLOOKUP($A43,'[1]2. Child Protection'!$B$8:$BG$226,'[1]2. Child Protection'!AB$1,FALSE))</f>
        <v/>
      </c>
    </row>
    <row r="44" spans="1:16" x14ac:dyDescent="0.3">
      <c r="A44" s="2" t="s">
        <v>70</v>
      </c>
      <c r="B44" s="13">
        <v>61.9</v>
      </c>
      <c r="C44" s="14" t="s">
        <v>12</v>
      </c>
      <c r="D44" s="15">
        <v>62.1</v>
      </c>
      <c r="E44" s="16" t="s">
        <v>12</v>
      </c>
      <c r="F44" s="15">
        <v>61.8</v>
      </c>
      <c r="G44" s="16" t="s">
        <v>12</v>
      </c>
      <c r="H44" s="17" t="s">
        <v>71</v>
      </c>
      <c r="J44" s="52" t="str">
        <f>IF(VLOOKUP($A44,'[1]2. Child Protection'!$B$8:$BG$226,'[1]2. Child Protection'!V$1,FALSE)=B44,"",VLOOKUP($A44,'[1]2. Child Protection'!$B$8:$BG$226,'[1]2. Child Protection'!V$1,FALSE)-B44)</f>
        <v/>
      </c>
      <c r="K44" s="52" t="str">
        <f>IF(VLOOKUP($A44,'[1]2. Child Protection'!$B$8:$BG$226,'[1]2. Child Protection'!W$1,FALSE)=C44,"",VLOOKUP($A44,'[1]2. Child Protection'!$B$8:$BG$226,'[1]2. Child Protection'!W$1,FALSE))</f>
        <v/>
      </c>
      <c r="L44" s="52" t="str">
        <f>IF(VLOOKUP($A44,'[1]2. Child Protection'!$B$8:$BG$226,'[1]2. Child Protection'!X$1,FALSE)=D44,"",VLOOKUP($A44,'[1]2. Child Protection'!$B$8:$BG$226,'[1]2. Child Protection'!X$1,FALSE)-D44)</f>
        <v/>
      </c>
      <c r="M44" s="52" t="str">
        <f>IF(VLOOKUP($A44,'[1]2. Child Protection'!$B$8:$BG$226,'[1]2. Child Protection'!Y$1,FALSE)=E44,"",VLOOKUP($A44,'[1]2. Child Protection'!$B$8:$BG$226,'[1]2. Child Protection'!Y$1,FALSE))</f>
        <v/>
      </c>
      <c r="N44" s="52" t="str">
        <f>IF(VLOOKUP($A44,'[1]2. Child Protection'!$B$8:$BG$226,'[1]2. Child Protection'!Z$1,FALSE)=F44,"",VLOOKUP($A44,'[1]2. Child Protection'!$B$8:$BG$226,'[1]2. Child Protection'!Z$1,FALSE)-F44)</f>
        <v/>
      </c>
      <c r="O44" s="52" t="str">
        <f>IF(VLOOKUP($A44,'[1]2. Child Protection'!$B$8:$BG$226,'[1]2. Child Protection'!AA$1,FALSE)=G44,"",VLOOKUP($A44,'[1]2. Child Protection'!$B$8:$BG$226,'[1]2. Child Protection'!AA$1,FALSE))</f>
        <v/>
      </c>
      <c r="P44" s="3" t="str">
        <f>IF(VLOOKUP($A44,'[1]2. Child Protection'!$B$8:$BG$226,'[1]2. Child Protection'!AB$1,FALSE)=H44,"",VLOOKUP($A44,'[1]2. Child Protection'!$B$8:$BG$226,'[1]2. Child Protection'!AB$1,FALSE))</f>
        <v/>
      </c>
    </row>
    <row r="45" spans="1:16" x14ac:dyDescent="0.3">
      <c r="A45" s="2" t="s">
        <v>72</v>
      </c>
      <c r="B45" s="13">
        <v>100</v>
      </c>
      <c r="C45" s="14" t="s">
        <v>19</v>
      </c>
      <c r="D45" s="13">
        <v>100</v>
      </c>
      <c r="E45" s="14" t="s">
        <v>19</v>
      </c>
      <c r="F45" s="13">
        <v>100</v>
      </c>
      <c r="G45" s="14" t="s">
        <v>19</v>
      </c>
      <c r="H45" s="17" t="s">
        <v>30</v>
      </c>
      <c r="J45" s="52" t="str">
        <f>IF(VLOOKUP($A45,'[1]2. Child Protection'!$B$8:$BG$226,'[1]2. Child Protection'!V$1,FALSE)=B45,"",VLOOKUP($A45,'[1]2. Child Protection'!$B$8:$BG$226,'[1]2. Child Protection'!V$1,FALSE)-B45)</f>
        <v/>
      </c>
      <c r="K45" s="52" t="str">
        <f>IF(VLOOKUP($A45,'[1]2. Child Protection'!$B$8:$BG$226,'[1]2. Child Protection'!W$1,FALSE)=C45,"",VLOOKUP($A45,'[1]2. Child Protection'!$B$8:$BG$226,'[1]2. Child Protection'!W$1,FALSE))</f>
        <v/>
      </c>
      <c r="L45" s="52" t="str">
        <f>IF(VLOOKUP($A45,'[1]2. Child Protection'!$B$8:$BG$226,'[1]2. Child Protection'!X$1,FALSE)=D45,"",VLOOKUP($A45,'[1]2. Child Protection'!$B$8:$BG$226,'[1]2. Child Protection'!X$1,FALSE)-D45)</f>
        <v/>
      </c>
      <c r="M45" s="52" t="str">
        <f>IF(VLOOKUP($A45,'[1]2. Child Protection'!$B$8:$BG$226,'[1]2. Child Protection'!Y$1,FALSE)=E45,"",VLOOKUP($A45,'[1]2. Child Protection'!$B$8:$BG$226,'[1]2. Child Protection'!Y$1,FALSE))</f>
        <v/>
      </c>
      <c r="N45" s="52" t="str">
        <f>IF(VLOOKUP($A45,'[1]2. Child Protection'!$B$8:$BG$226,'[1]2. Child Protection'!Z$1,FALSE)=F45,"",VLOOKUP($A45,'[1]2. Child Protection'!$B$8:$BG$226,'[1]2. Child Protection'!Z$1,FALSE)-F45)</f>
        <v/>
      </c>
      <c r="O45" s="52" t="str">
        <f>IF(VLOOKUP($A45,'[1]2. Child Protection'!$B$8:$BG$226,'[1]2. Child Protection'!AA$1,FALSE)=G45,"",VLOOKUP($A45,'[1]2. Child Protection'!$B$8:$BG$226,'[1]2. Child Protection'!AA$1,FALSE))</f>
        <v/>
      </c>
      <c r="P45" s="3" t="str">
        <f>IF(VLOOKUP($A45,'[1]2. Child Protection'!$B$8:$BG$226,'[1]2. Child Protection'!AB$1,FALSE)=H45,"",VLOOKUP($A45,'[1]2. Child Protection'!$B$8:$BG$226,'[1]2. Child Protection'!AB$1,FALSE))</f>
        <v>UNSD Population and Vital Statistics Report, January 2021, latest update on 4 Jan 2022</v>
      </c>
    </row>
    <row r="46" spans="1:16" x14ac:dyDescent="0.3">
      <c r="A46" s="2" t="s">
        <v>331</v>
      </c>
      <c r="B46" s="13">
        <v>44.8</v>
      </c>
      <c r="C46" s="14" t="s">
        <v>12</v>
      </c>
      <c r="D46" s="15">
        <v>45.5</v>
      </c>
      <c r="E46" s="16" t="s">
        <v>12</v>
      </c>
      <c r="F46" s="15">
        <v>44.1</v>
      </c>
      <c r="G46" s="16" t="s">
        <v>12</v>
      </c>
      <c r="H46" s="17" t="s">
        <v>17</v>
      </c>
      <c r="J46" s="52" t="str">
        <f>IF(VLOOKUP($A46,'[1]2. Child Protection'!$B$8:$BG$226,'[1]2. Child Protection'!V$1,FALSE)=B46,"",VLOOKUP($A46,'[1]2. Child Protection'!$B$8:$BG$226,'[1]2. Child Protection'!V$1,FALSE)-B46)</f>
        <v/>
      </c>
      <c r="K46" s="52" t="str">
        <f>IF(VLOOKUP($A46,'[1]2. Child Protection'!$B$8:$BG$226,'[1]2. Child Protection'!W$1,FALSE)=C46,"",VLOOKUP($A46,'[1]2. Child Protection'!$B$8:$BG$226,'[1]2. Child Protection'!W$1,FALSE))</f>
        <v/>
      </c>
      <c r="L46" s="52" t="str">
        <f>IF(VLOOKUP($A46,'[1]2. Child Protection'!$B$8:$BG$226,'[1]2. Child Protection'!X$1,FALSE)=D46,"",VLOOKUP($A46,'[1]2. Child Protection'!$B$8:$BG$226,'[1]2. Child Protection'!X$1,FALSE)-D46)</f>
        <v/>
      </c>
      <c r="M46" s="52" t="str">
        <f>IF(VLOOKUP($A46,'[1]2. Child Protection'!$B$8:$BG$226,'[1]2. Child Protection'!Y$1,FALSE)=E46,"",VLOOKUP($A46,'[1]2. Child Protection'!$B$8:$BG$226,'[1]2. Child Protection'!Y$1,FALSE))</f>
        <v/>
      </c>
      <c r="N46" s="52" t="str">
        <f>IF(VLOOKUP($A46,'[1]2. Child Protection'!$B$8:$BG$226,'[1]2. Child Protection'!Z$1,FALSE)=F46,"",VLOOKUP($A46,'[1]2. Child Protection'!$B$8:$BG$226,'[1]2. Child Protection'!Z$1,FALSE)-F46)</f>
        <v/>
      </c>
      <c r="O46" s="52" t="str">
        <f>IF(VLOOKUP($A46,'[1]2. Child Protection'!$B$8:$BG$226,'[1]2. Child Protection'!AA$1,FALSE)=G46,"",VLOOKUP($A46,'[1]2. Child Protection'!$B$8:$BG$226,'[1]2. Child Protection'!AA$1,FALSE))</f>
        <v/>
      </c>
      <c r="P46" s="3" t="str">
        <f>IF(VLOOKUP($A46,'[1]2. Child Protection'!$B$8:$BG$226,'[1]2. Child Protection'!AB$1,FALSE)=H46,"",VLOOKUP($A46,'[1]2. Child Protection'!$B$8:$BG$226,'[1]2. Child Protection'!AB$1,FALSE))</f>
        <v/>
      </c>
    </row>
    <row r="47" spans="1:16" x14ac:dyDescent="0.3">
      <c r="A47" s="2" t="s">
        <v>73</v>
      </c>
      <c r="B47" s="13">
        <v>25.7</v>
      </c>
      <c r="C47" s="14" t="s">
        <v>12</v>
      </c>
      <c r="D47" s="15">
        <v>25.9</v>
      </c>
      <c r="E47" s="16" t="s">
        <v>12</v>
      </c>
      <c r="F47" s="15">
        <v>25.5</v>
      </c>
      <c r="G47" s="16" t="s">
        <v>12</v>
      </c>
      <c r="H47" s="17" t="s">
        <v>38</v>
      </c>
      <c r="J47" s="52" t="str">
        <f>IF(VLOOKUP($A47,'[1]2. Child Protection'!$B$8:$BG$226,'[1]2. Child Protection'!V$1,FALSE)=B47,"",VLOOKUP($A47,'[1]2. Child Protection'!$B$8:$BG$226,'[1]2. Child Protection'!V$1,FALSE)-B47)</f>
        <v/>
      </c>
      <c r="K47" s="52" t="str">
        <f>IF(VLOOKUP($A47,'[1]2. Child Protection'!$B$8:$BG$226,'[1]2. Child Protection'!W$1,FALSE)=C47,"",VLOOKUP($A47,'[1]2. Child Protection'!$B$8:$BG$226,'[1]2. Child Protection'!W$1,FALSE))</f>
        <v/>
      </c>
      <c r="L47" s="52" t="str">
        <f>IF(VLOOKUP($A47,'[1]2. Child Protection'!$B$8:$BG$226,'[1]2. Child Protection'!X$1,FALSE)=D47,"",VLOOKUP($A47,'[1]2. Child Protection'!$B$8:$BG$226,'[1]2. Child Protection'!X$1,FALSE)-D47)</f>
        <v/>
      </c>
      <c r="M47" s="52" t="str">
        <f>IF(VLOOKUP($A47,'[1]2. Child Protection'!$B$8:$BG$226,'[1]2. Child Protection'!Y$1,FALSE)=E47,"",VLOOKUP($A47,'[1]2. Child Protection'!$B$8:$BG$226,'[1]2. Child Protection'!Y$1,FALSE))</f>
        <v/>
      </c>
      <c r="N47" s="52" t="str">
        <f>IF(VLOOKUP($A47,'[1]2. Child Protection'!$B$8:$BG$226,'[1]2. Child Protection'!Z$1,FALSE)=F47,"",VLOOKUP($A47,'[1]2. Child Protection'!$B$8:$BG$226,'[1]2. Child Protection'!Z$1,FALSE)-F47)</f>
        <v/>
      </c>
      <c r="O47" s="52" t="str">
        <f>IF(VLOOKUP($A47,'[1]2. Child Protection'!$B$8:$BG$226,'[1]2. Child Protection'!AA$1,FALSE)=G47,"",VLOOKUP($A47,'[1]2. Child Protection'!$B$8:$BG$226,'[1]2. Child Protection'!AA$1,FALSE))</f>
        <v/>
      </c>
      <c r="P47" s="3" t="str">
        <f>IF(VLOOKUP($A47,'[1]2. Child Protection'!$B$8:$BG$226,'[1]2. Child Protection'!AB$1,FALSE)=H47,"",VLOOKUP($A47,'[1]2. Child Protection'!$B$8:$BG$226,'[1]2. Child Protection'!AB$1,FALSE))</f>
        <v/>
      </c>
    </row>
    <row r="48" spans="1:16" x14ac:dyDescent="0.3">
      <c r="A48" s="2" t="s">
        <v>74</v>
      </c>
      <c r="B48" s="13">
        <v>99.4</v>
      </c>
      <c r="C48" s="14" t="s">
        <v>28</v>
      </c>
      <c r="D48" s="15" t="s">
        <v>23</v>
      </c>
      <c r="E48" s="16" t="s">
        <v>28</v>
      </c>
      <c r="F48" s="15" t="s">
        <v>23</v>
      </c>
      <c r="G48" s="16" t="s">
        <v>28</v>
      </c>
      <c r="H48" s="17" t="s">
        <v>75</v>
      </c>
      <c r="J48" s="52" t="str">
        <f>IF(VLOOKUP($A48,'[1]2. Child Protection'!$B$8:$BG$226,'[1]2. Child Protection'!V$1,FALSE)=B48,"",VLOOKUP($A48,'[1]2. Child Protection'!$B$8:$BG$226,'[1]2. Child Protection'!V$1,FALSE)-B48)</f>
        <v/>
      </c>
      <c r="K48" s="52" t="str">
        <f>IF(VLOOKUP($A48,'[1]2. Child Protection'!$B$8:$BG$226,'[1]2. Child Protection'!W$1,FALSE)=C48,"",VLOOKUP($A48,'[1]2. Child Protection'!$B$8:$BG$226,'[1]2. Child Protection'!W$1,FALSE))</f>
        <v>x,y</v>
      </c>
      <c r="L48" s="52" t="str">
        <f>IF(VLOOKUP($A48,'[1]2. Child Protection'!$B$8:$BG$226,'[1]2. Child Protection'!X$1,FALSE)=D48,"",VLOOKUP($A48,'[1]2. Child Protection'!$B$8:$BG$226,'[1]2. Child Protection'!X$1,FALSE)-D48)</f>
        <v/>
      </c>
      <c r="M48" s="52">
        <f>IF(VLOOKUP($A48,'[1]2. Child Protection'!$B$8:$BG$226,'[1]2. Child Protection'!Y$1,FALSE)=E48,"",VLOOKUP($A48,'[1]2. Child Protection'!$B$8:$BG$226,'[1]2. Child Protection'!Y$1,FALSE))</f>
        <v>0</v>
      </c>
      <c r="N48" s="52" t="str">
        <f>IF(VLOOKUP($A48,'[1]2. Child Protection'!$B$8:$BG$226,'[1]2. Child Protection'!Z$1,FALSE)=F48,"",VLOOKUP($A48,'[1]2. Child Protection'!$B$8:$BG$226,'[1]2. Child Protection'!Z$1,FALSE)-F48)</f>
        <v/>
      </c>
      <c r="O48" s="52">
        <f>IF(VLOOKUP($A48,'[1]2. Child Protection'!$B$8:$BG$226,'[1]2. Child Protection'!AA$1,FALSE)=G48,"",VLOOKUP($A48,'[1]2. Child Protection'!$B$8:$BG$226,'[1]2. Child Protection'!AA$1,FALSE))</f>
        <v>0</v>
      </c>
      <c r="P48" s="3" t="str">
        <f>IF(VLOOKUP($A48,'[1]2. Child Protection'!$B$8:$BG$226,'[1]2. Child Protection'!AB$1,FALSE)=H48,"",VLOOKUP($A48,'[1]2. Child Protection'!$B$8:$BG$226,'[1]2. Child Protection'!AB$1,FALSE))</f>
        <v/>
      </c>
    </row>
    <row r="49" spans="1:16" x14ac:dyDescent="0.3">
      <c r="A49" s="2" t="s">
        <v>85</v>
      </c>
      <c r="B49" s="13" t="s">
        <v>23</v>
      </c>
      <c r="C49" s="14" t="s">
        <v>23</v>
      </c>
      <c r="D49" s="15" t="s">
        <v>23</v>
      </c>
      <c r="E49" s="16" t="s">
        <v>23</v>
      </c>
      <c r="F49" s="15" t="s">
        <v>23</v>
      </c>
      <c r="G49" s="16" t="s">
        <v>23</v>
      </c>
      <c r="H49" s="17" t="s">
        <v>23</v>
      </c>
      <c r="J49" s="52" t="str">
        <f>IF(VLOOKUP($A49,'[1]2. Child Protection'!$B$8:$BG$226,'[1]2. Child Protection'!V$1,FALSE)=B49,"",VLOOKUP($A49,'[1]2. Child Protection'!$B$8:$BG$226,'[1]2. Child Protection'!V$1,FALSE)-B49)</f>
        <v/>
      </c>
      <c r="K49" s="52">
        <f>IF(VLOOKUP($A49,'[1]2. Child Protection'!$B$8:$BG$226,'[1]2. Child Protection'!W$1,FALSE)=C49,"",VLOOKUP($A49,'[1]2. Child Protection'!$B$8:$BG$226,'[1]2. Child Protection'!W$1,FALSE))</f>
        <v>0</v>
      </c>
      <c r="L49" s="52" t="str">
        <f>IF(VLOOKUP($A49,'[1]2. Child Protection'!$B$8:$BG$226,'[1]2. Child Protection'!X$1,FALSE)=D49,"",VLOOKUP($A49,'[1]2. Child Protection'!$B$8:$BG$226,'[1]2. Child Protection'!X$1,FALSE)-D49)</f>
        <v/>
      </c>
      <c r="M49" s="52">
        <f>IF(VLOOKUP($A49,'[1]2. Child Protection'!$B$8:$BG$226,'[1]2. Child Protection'!Y$1,FALSE)=E49,"",VLOOKUP($A49,'[1]2. Child Protection'!$B$8:$BG$226,'[1]2. Child Protection'!Y$1,FALSE))</f>
        <v>0</v>
      </c>
      <c r="N49" s="52" t="str">
        <f>IF(VLOOKUP($A49,'[1]2. Child Protection'!$B$8:$BG$226,'[1]2. Child Protection'!Z$1,FALSE)=F49,"",VLOOKUP($A49,'[1]2. Child Protection'!$B$8:$BG$226,'[1]2. Child Protection'!Z$1,FALSE)-F49)</f>
        <v/>
      </c>
      <c r="O49" s="52">
        <f>IF(VLOOKUP($A49,'[1]2. Child Protection'!$B$8:$BG$226,'[1]2. Child Protection'!AA$1,FALSE)=G49,"",VLOOKUP($A49,'[1]2. Child Protection'!$B$8:$BG$226,'[1]2. Child Protection'!AA$1,FALSE))</f>
        <v>0</v>
      </c>
      <c r="P49" s="3">
        <f>IF(VLOOKUP($A49,'[1]2. Child Protection'!$B$8:$BG$226,'[1]2. Child Protection'!AB$1,FALSE)=H49,"",VLOOKUP($A49,'[1]2. Child Protection'!$B$8:$BG$226,'[1]2. Child Protection'!AB$1,FALSE))</f>
        <v>0</v>
      </c>
    </row>
    <row r="50" spans="1:16" x14ac:dyDescent="0.3">
      <c r="A50" s="2" t="s">
        <v>76</v>
      </c>
      <c r="B50" s="13">
        <v>96.8</v>
      </c>
      <c r="C50" s="14" t="s">
        <v>12</v>
      </c>
      <c r="D50" s="15" t="s">
        <v>23</v>
      </c>
      <c r="E50" s="16" t="s">
        <v>12</v>
      </c>
      <c r="F50" s="15" t="s">
        <v>23</v>
      </c>
      <c r="G50" s="16" t="s">
        <v>12</v>
      </c>
      <c r="H50" s="17" t="s">
        <v>13</v>
      </c>
      <c r="J50" s="52" t="str">
        <f>IF(VLOOKUP($A50,'[1]2. Child Protection'!$B$8:$BG$226,'[1]2. Child Protection'!V$1,FALSE)=B50,"",VLOOKUP($A50,'[1]2. Child Protection'!$B$8:$BG$226,'[1]2. Child Protection'!V$1,FALSE)-B50)</f>
        <v/>
      </c>
      <c r="K50" s="52" t="str">
        <f>IF(VLOOKUP($A50,'[1]2. Child Protection'!$B$8:$BG$226,'[1]2. Child Protection'!W$1,FALSE)=C50,"",VLOOKUP($A50,'[1]2. Child Protection'!$B$8:$BG$226,'[1]2. Child Protection'!W$1,FALSE))</f>
        <v/>
      </c>
      <c r="L50" s="52" t="e">
        <f>IF(VLOOKUP($A50,'[1]2. Child Protection'!$B$8:$BG$226,'[1]2. Child Protection'!X$1,FALSE)=D50,"",VLOOKUP($A50,'[1]2. Child Protection'!$B$8:$BG$226,'[1]2. Child Protection'!X$1,FALSE)-D50)</f>
        <v>#VALUE!</v>
      </c>
      <c r="M50" s="52" t="str">
        <f>IF(VLOOKUP($A50,'[1]2. Child Protection'!$B$8:$BG$226,'[1]2. Child Protection'!Y$1,FALSE)=E50,"",VLOOKUP($A50,'[1]2. Child Protection'!$B$8:$BG$226,'[1]2. Child Protection'!Y$1,FALSE))</f>
        <v/>
      </c>
      <c r="N50" s="52" t="e">
        <f>IF(VLOOKUP($A50,'[1]2. Child Protection'!$B$8:$BG$226,'[1]2. Child Protection'!Z$1,FALSE)=F50,"",VLOOKUP($A50,'[1]2. Child Protection'!$B$8:$BG$226,'[1]2. Child Protection'!Z$1,FALSE)-F50)</f>
        <v>#VALUE!</v>
      </c>
      <c r="O50" s="52" t="str">
        <f>IF(VLOOKUP($A50,'[1]2. Child Protection'!$B$8:$BG$226,'[1]2. Child Protection'!AA$1,FALSE)=G50,"",VLOOKUP($A50,'[1]2. Child Protection'!$B$8:$BG$226,'[1]2. Child Protection'!AA$1,FALSE))</f>
        <v/>
      </c>
      <c r="P50" s="3" t="str">
        <f>IF(VLOOKUP($A50,'[1]2. Child Protection'!$B$8:$BG$226,'[1]2. Child Protection'!AB$1,FALSE)=H50,"",VLOOKUP($A50,'[1]2. Child Protection'!$B$8:$BG$226,'[1]2. Child Protection'!AB$1,FALSE))</f>
        <v/>
      </c>
    </row>
    <row r="51" spans="1:16" x14ac:dyDescent="0.3">
      <c r="A51" s="2" t="s">
        <v>77</v>
      </c>
      <c r="B51" s="13">
        <v>87.3</v>
      </c>
      <c r="C51" s="14" t="s">
        <v>12</v>
      </c>
      <c r="D51" s="15">
        <v>87.4</v>
      </c>
      <c r="E51" s="16" t="s">
        <v>12</v>
      </c>
      <c r="F51" s="15">
        <v>87.2</v>
      </c>
      <c r="G51" s="16" t="s">
        <v>12</v>
      </c>
      <c r="H51" s="17" t="s">
        <v>78</v>
      </c>
      <c r="J51" s="52" t="str">
        <f>IF(VLOOKUP($A51,'[1]2. Child Protection'!$B$8:$BG$226,'[1]2. Child Protection'!V$1,FALSE)=B51,"",VLOOKUP($A51,'[1]2. Child Protection'!$B$8:$BG$226,'[1]2. Child Protection'!V$1,FALSE)-B51)</f>
        <v/>
      </c>
      <c r="K51" s="52" t="str">
        <f>IF(VLOOKUP($A51,'[1]2. Child Protection'!$B$8:$BG$226,'[1]2. Child Protection'!W$1,FALSE)=C51,"",VLOOKUP($A51,'[1]2. Child Protection'!$B$8:$BG$226,'[1]2. Child Protection'!W$1,FALSE))</f>
        <v/>
      </c>
      <c r="L51" s="52" t="str">
        <f>IF(VLOOKUP($A51,'[1]2. Child Protection'!$B$8:$BG$226,'[1]2. Child Protection'!X$1,FALSE)=D51,"",VLOOKUP($A51,'[1]2. Child Protection'!$B$8:$BG$226,'[1]2. Child Protection'!X$1,FALSE)-D51)</f>
        <v/>
      </c>
      <c r="M51" s="52" t="str">
        <f>IF(VLOOKUP($A51,'[1]2. Child Protection'!$B$8:$BG$226,'[1]2. Child Protection'!Y$1,FALSE)=E51,"",VLOOKUP($A51,'[1]2. Child Protection'!$B$8:$BG$226,'[1]2. Child Protection'!Y$1,FALSE))</f>
        <v/>
      </c>
      <c r="N51" s="52" t="str">
        <f>IF(VLOOKUP($A51,'[1]2. Child Protection'!$B$8:$BG$226,'[1]2. Child Protection'!Z$1,FALSE)=F51,"",VLOOKUP($A51,'[1]2. Child Protection'!$B$8:$BG$226,'[1]2. Child Protection'!Z$1,FALSE)-F51)</f>
        <v/>
      </c>
      <c r="O51" s="52" t="str">
        <f>IF(VLOOKUP($A51,'[1]2. Child Protection'!$B$8:$BG$226,'[1]2. Child Protection'!AA$1,FALSE)=G51,"",VLOOKUP($A51,'[1]2. Child Protection'!$B$8:$BG$226,'[1]2. Child Protection'!AA$1,FALSE))</f>
        <v/>
      </c>
      <c r="P51" s="3" t="str">
        <f>IF(VLOOKUP($A51,'[1]2. Child Protection'!$B$8:$BG$226,'[1]2. Child Protection'!AB$1,FALSE)=H51,"",VLOOKUP($A51,'[1]2. Child Protection'!$B$8:$BG$226,'[1]2. Child Protection'!AB$1,FALSE))</f>
        <v/>
      </c>
    </row>
    <row r="52" spans="1:16" x14ac:dyDescent="0.3">
      <c r="A52" s="2" t="s">
        <v>79</v>
      </c>
      <c r="B52" s="13">
        <v>95.9</v>
      </c>
      <c r="C52" s="14" t="s">
        <v>12</v>
      </c>
      <c r="D52" s="15">
        <v>96</v>
      </c>
      <c r="E52" s="16" t="s">
        <v>12</v>
      </c>
      <c r="F52" s="15">
        <v>95.9</v>
      </c>
      <c r="G52" s="16" t="s">
        <v>12</v>
      </c>
      <c r="H52" s="17" t="s">
        <v>80</v>
      </c>
      <c r="J52" s="52" t="str">
        <f>IF(VLOOKUP($A52,'[1]2. Child Protection'!$B$8:$BG$226,'[1]2. Child Protection'!V$1,FALSE)=B52,"",VLOOKUP($A52,'[1]2. Child Protection'!$B$8:$BG$226,'[1]2. Child Protection'!V$1,FALSE)-B52)</f>
        <v/>
      </c>
      <c r="K52" s="52" t="str">
        <f>IF(VLOOKUP($A52,'[1]2. Child Protection'!$B$8:$BG$226,'[1]2. Child Protection'!W$1,FALSE)=C52,"",VLOOKUP($A52,'[1]2. Child Protection'!$B$8:$BG$226,'[1]2. Child Protection'!W$1,FALSE))</f>
        <v/>
      </c>
      <c r="L52" s="52" t="str">
        <f>IF(VLOOKUP($A52,'[1]2. Child Protection'!$B$8:$BG$226,'[1]2. Child Protection'!X$1,FALSE)=D52,"",VLOOKUP($A52,'[1]2. Child Protection'!$B$8:$BG$226,'[1]2. Child Protection'!X$1,FALSE)-D52)</f>
        <v/>
      </c>
      <c r="M52" s="52" t="str">
        <f>IF(VLOOKUP($A52,'[1]2. Child Protection'!$B$8:$BG$226,'[1]2. Child Protection'!Y$1,FALSE)=E52,"",VLOOKUP($A52,'[1]2. Child Protection'!$B$8:$BG$226,'[1]2. Child Protection'!Y$1,FALSE))</f>
        <v/>
      </c>
      <c r="N52" s="52" t="str">
        <f>IF(VLOOKUP($A52,'[1]2. Child Protection'!$B$8:$BG$226,'[1]2. Child Protection'!Z$1,FALSE)=F52,"",VLOOKUP($A52,'[1]2. Child Protection'!$B$8:$BG$226,'[1]2. Child Protection'!Z$1,FALSE)-F52)</f>
        <v/>
      </c>
      <c r="O52" s="52" t="str">
        <f>IF(VLOOKUP($A52,'[1]2. Child Protection'!$B$8:$BG$226,'[1]2. Child Protection'!AA$1,FALSE)=G52,"",VLOOKUP($A52,'[1]2. Child Protection'!$B$8:$BG$226,'[1]2. Child Protection'!AA$1,FALSE))</f>
        <v/>
      </c>
      <c r="P52" s="3" t="str">
        <f>IF(VLOOKUP($A52,'[1]2. Child Protection'!$B$8:$BG$226,'[1]2. Child Protection'!AB$1,FALSE)=H52,"",VLOOKUP($A52,'[1]2. Child Protection'!$B$8:$BG$226,'[1]2. Child Protection'!AB$1,FALSE))</f>
        <v/>
      </c>
    </row>
    <row r="53" spans="1:16" x14ac:dyDescent="0.3">
      <c r="A53" s="2" t="s">
        <v>81</v>
      </c>
      <c r="B53" s="13">
        <v>100</v>
      </c>
      <c r="C53" s="14" t="s">
        <v>28</v>
      </c>
      <c r="D53" s="15">
        <v>100</v>
      </c>
      <c r="E53" s="16" t="s">
        <v>28</v>
      </c>
      <c r="F53" s="15">
        <v>100</v>
      </c>
      <c r="G53" s="16" t="s">
        <v>28</v>
      </c>
      <c r="H53" s="17" t="s">
        <v>82</v>
      </c>
      <c r="J53" s="52" t="str">
        <f>IF(VLOOKUP($A53,'[1]2. Child Protection'!$B$8:$BG$226,'[1]2. Child Protection'!V$1,FALSE)=B53,"",VLOOKUP($A53,'[1]2. Child Protection'!$B$8:$BG$226,'[1]2. Child Protection'!V$1,FALSE)-B53)</f>
        <v/>
      </c>
      <c r="K53" s="52" t="str">
        <f>IF(VLOOKUP($A53,'[1]2. Child Protection'!$B$8:$BG$226,'[1]2. Child Protection'!W$1,FALSE)=C53,"",VLOOKUP($A53,'[1]2. Child Protection'!$B$8:$BG$226,'[1]2. Child Protection'!W$1,FALSE))</f>
        <v/>
      </c>
      <c r="L53" s="52" t="str">
        <f>IF(VLOOKUP($A53,'[1]2. Child Protection'!$B$8:$BG$226,'[1]2. Child Protection'!X$1,FALSE)=D53,"",VLOOKUP($A53,'[1]2. Child Protection'!$B$8:$BG$226,'[1]2. Child Protection'!X$1,FALSE)-D53)</f>
        <v/>
      </c>
      <c r="M53" s="52" t="str">
        <f>IF(VLOOKUP($A53,'[1]2. Child Protection'!$B$8:$BG$226,'[1]2. Child Protection'!Y$1,FALSE)=E53,"",VLOOKUP($A53,'[1]2. Child Protection'!$B$8:$BG$226,'[1]2. Child Protection'!Y$1,FALSE))</f>
        <v/>
      </c>
      <c r="N53" s="52" t="str">
        <f>IF(VLOOKUP($A53,'[1]2. Child Protection'!$B$8:$BG$226,'[1]2. Child Protection'!Z$1,FALSE)=F53,"",VLOOKUP($A53,'[1]2. Child Protection'!$B$8:$BG$226,'[1]2. Child Protection'!Z$1,FALSE)-F53)</f>
        <v/>
      </c>
      <c r="O53" s="52" t="str">
        <f>IF(VLOOKUP($A53,'[1]2. Child Protection'!$B$8:$BG$226,'[1]2. Child Protection'!AA$1,FALSE)=G53,"",VLOOKUP($A53,'[1]2. Child Protection'!$B$8:$BG$226,'[1]2. Child Protection'!AA$1,FALSE))</f>
        <v/>
      </c>
      <c r="P53" s="3" t="str">
        <f>IF(VLOOKUP($A53,'[1]2. Child Protection'!$B$8:$BG$226,'[1]2. Child Protection'!AB$1,FALSE)=H53,"",VLOOKUP($A53,'[1]2. Child Protection'!$B$8:$BG$226,'[1]2. Child Protection'!AB$1,FALSE))</f>
        <v/>
      </c>
    </row>
    <row r="54" spans="1:16" x14ac:dyDescent="0.3">
      <c r="A54" s="2" t="s">
        <v>83</v>
      </c>
      <c r="B54" s="13">
        <v>99.6</v>
      </c>
      <c r="C54" s="14" t="s">
        <v>28</v>
      </c>
      <c r="D54" s="15">
        <v>99.6</v>
      </c>
      <c r="E54" s="16" t="s">
        <v>28</v>
      </c>
      <c r="F54" s="15">
        <v>99.6</v>
      </c>
      <c r="G54" s="16" t="s">
        <v>28</v>
      </c>
      <c r="H54" s="17" t="s">
        <v>84</v>
      </c>
      <c r="J54" s="52" t="str">
        <f>IF(VLOOKUP($A54,'[1]2. Child Protection'!$B$8:$BG$226,'[1]2. Child Protection'!V$1,FALSE)=B54,"",VLOOKUP($A54,'[1]2. Child Protection'!$B$8:$BG$226,'[1]2. Child Protection'!V$1,FALSE)-B54)</f>
        <v/>
      </c>
      <c r="K54" s="52" t="str">
        <f>IF(VLOOKUP($A54,'[1]2. Child Protection'!$B$8:$BG$226,'[1]2. Child Protection'!W$1,FALSE)=C54,"",VLOOKUP($A54,'[1]2. Child Protection'!$B$8:$BG$226,'[1]2. Child Protection'!W$1,FALSE))</f>
        <v/>
      </c>
      <c r="L54" s="52" t="str">
        <f>IF(VLOOKUP($A54,'[1]2. Child Protection'!$B$8:$BG$226,'[1]2. Child Protection'!X$1,FALSE)=D54,"",VLOOKUP($A54,'[1]2. Child Protection'!$B$8:$BG$226,'[1]2. Child Protection'!X$1,FALSE)-D54)</f>
        <v/>
      </c>
      <c r="M54" s="52" t="str">
        <f>IF(VLOOKUP($A54,'[1]2. Child Protection'!$B$8:$BG$226,'[1]2. Child Protection'!Y$1,FALSE)=E54,"",VLOOKUP($A54,'[1]2. Child Protection'!$B$8:$BG$226,'[1]2. Child Protection'!Y$1,FALSE))</f>
        <v/>
      </c>
      <c r="N54" s="52" t="str">
        <f>IF(VLOOKUP($A54,'[1]2. Child Protection'!$B$8:$BG$226,'[1]2. Child Protection'!Z$1,FALSE)=F54,"",VLOOKUP($A54,'[1]2. Child Protection'!$B$8:$BG$226,'[1]2. Child Protection'!Z$1,FALSE)-F54)</f>
        <v/>
      </c>
      <c r="O54" s="52" t="str">
        <f>IF(VLOOKUP($A54,'[1]2. Child Protection'!$B$8:$BG$226,'[1]2. Child Protection'!AA$1,FALSE)=G54,"",VLOOKUP($A54,'[1]2. Child Protection'!$B$8:$BG$226,'[1]2. Child Protection'!AA$1,FALSE))</f>
        <v/>
      </c>
      <c r="P54" s="3" t="str">
        <f>IF(VLOOKUP($A54,'[1]2. Child Protection'!$B$8:$BG$226,'[1]2. Child Protection'!AB$1,FALSE)=H54,"",VLOOKUP($A54,'[1]2. Child Protection'!$B$8:$BG$226,'[1]2. Child Protection'!AB$1,FALSE))</f>
        <v/>
      </c>
    </row>
    <row r="55" spans="1:16" x14ac:dyDescent="0.3">
      <c r="A55" s="2" t="s">
        <v>86</v>
      </c>
      <c r="B55" s="13">
        <v>71.7</v>
      </c>
      <c r="C55" s="14" t="s">
        <v>12</v>
      </c>
      <c r="D55" s="15">
        <v>75.2</v>
      </c>
      <c r="E55" s="16" t="s">
        <v>12</v>
      </c>
      <c r="F55" s="15">
        <v>70.900000000000006</v>
      </c>
      <c r="G55" s="16" t="s">
        <v>12</v>
      </c>
      <c r="H55" s="17" t="s">
        <v>87</v>
      </c>
      <c r="J55" s="52" t="str">
        <f>IF(VLOOKUP($A55,'[1]2. Child Protection'!$B$8:$BG$226,'[1]2. Child Protection'!V$1,FALSE)=B55,"",VLOOKUP($A55,'[1]2. Child Protection'!$B$8:$BG$226,'[1]2. Child Protection'!V$1,FALSE)-B55)</f>
        <v/>
      </c>
      <c r="K55" s="52" t="str">
        <f>IF(VLOOKUP($A55,'[1]2. Child Protection'!$B$8:$BG$226,'[1]2. Child Protection'!W$1,FALSE)=C55,"",VLOOKUP($A55,'[1]2. Child Protection'!$B$8:$BG$226,'[1]2. Child Protection'!W$1,FALSE))</f>
        <v/>
      </c>
      <c r="L55" s="52" t="str">
        <f>IF(VLOOKUP($A55,'[1]2. Child Protection'!$B$8:$BG$226,'[1]2. Child Protection'!X$1,FALSE)=D55,"",VLOOKUP($A55,'[1]2. Child Protection'!$B$8:$BG$226,'[1]2. Child Protection'!X$1,FALSE)-D55)</f>
        <v/>
      </c>
      <c r="M55" s="52" t="str">
        <f>IF(VLOOKUP($A55,'[1]2. Child Protection'!$B$8:$BG$226,'[1]2. Child Protection'!Y$1,FALSE)=E55,"",VLOOKUP($A55,'[1]2. Child Protection'!$B$8:$BG$226,'[1]2. Child Protection'!Y$1,FALSE))</f>
        <v/>
      </c>
      <c r="N55" s="52" t="str">
        <f>IF(VLOOKUP($A55,'[1]2. Child Protection'!$B$8:$BG$226,'[1]2. Child Protection'!Z$1,FALSE)=F55,"",VLOOKUP($A55,'[1]2. Child Protection'!$B$8:$BG$226,'[1]2. Child Protection'!Z$1,FALSE)-F55)</f>
        <v/>
      </c>
      <c r="O55" s="52" t="str">
        <f>IF(VLOOKUP($A55,'[1]2. Child Protection'!$B$8:$BG$226,'[1]2. Child Protection'!AA$1,FALSE)=G55,"",VLOOKUP($A55,'[1]2. Child Protection'!$B$8:$BG$226,'[1]2. Child Protection'!AA$1,FALSE))</f>
        <v/>
      </c>
      <c r="P55" s="3" t="str">
        <f>IF(VLOOKUP($A55,'[1]2. Child Protection'!$B$8:$BG$226,'[1]2. Child Protection'!AB$1,FALSE)=H55,"",VLOOKUP($A55,'[1]2. Child Protection'!$B$8:$BG$226,'[1]2. Child Protection'!AB$1,FALSE))</f>
        <v/>
      </c>
    </row>
    <row r="56" spans="1:16" x14ac:dyDescent="0.3">
      <c r="A56" s="2" t="s">
        <v>88</v>
      </c>
      <c r="B56" s="13">
        <v>100</v>
      </c>
      <c r="C56" s="14" t="s">
        <v>28</v>
      </c>
      <c r="D56" s="15">
        <v>100</v>
      </c>
      <c r="E56" s="16" t="s">
        <v>28</v>
      </c>
      <c r="F56" s="15">
        <v>100</v>
      </c>
      <c r="G56" s="16" t="s">
        <v>28</v>
      </c>
      <c r="H56" s="17" t="s">
        <v>89</v>
      </c>
      <c r="J56" s="52" t="str">
        <f>IF(VLOOKUP($A56,'[1]2. Child Protection'!$B$8:$BG$226,'[1]2. Child Protection'!V$1,FALSE)=B56,"",VLOOKUP($A56,'[1]2. Child Protection'!$B$8:$BG$226,'[1]2. Child Protection'!V$1,FALSE)-B56)</f>
        <v/>
      </c>
      <c r="K56" s="52" t="str">
        <f>IF(VLOOKUP($A56,'[1]2. Child Protection'!$B$8:$BG$226,'[1]2. Child Protection'!W$1,FALSE)=C56,"",VLOOKUP($A56,'[1]2. Child Protection'!$B$8:$BG$226,'[1]2. Child Protection'!W$1,FALSE))</f>
        <v/>
      </c>
      <c r="L56" s="52" t="str">
        <f>IF(VLOOKUP($A56,'[1]2. Child Protection'!$B$8:$BG$226,'[1]2. Child Protection'!X$1,FALSE)=D56,"",VLOOKUP($A56,'[1]2. Child Protection'!$B$8:$BG$226,'[1]2. Child Protection'!X$1,FALSE)-D56)</f>
        <v/>
      </c>
      <c r="M56" s="52" t="str">
        <f>IF(VLOOKUP($A56,'[1]2. Child Protection'!$B$8:$BG$226,'[1]2. Child Protection'!Y$1,FALSE)=E56,"",VLOOKUP($A56,'[1]2. Child Protection'!$B$8:$BG$226,'[1]2. Child Protection'!Y$1,FALSE))</f>
        <v/>
      </c>
      <c r="N56" s="52" t="str">
        <f>IF(VLOOKUP($A56,'[1]2. Child Protection'!$B$8:$BG$226,'[1]2. Child Protection'!Z$1,FALSE)=F56,"",VLOOKUP($A56,'[1]2. Child Protection'!$B$8:$BG$226,'[1]2. Child Protection'!Z$1,FALSE)-F56)</f>
        <v/>
      </c>
      <c r="O56" s="52" t="str">
        <f>IF(VLOOKUP($A56,'[1]2. Child Protection'!$B$8:$BG$226,'[1]2. Child Protection'!AA$1,FALSE)=G56,"",VLOOKUP($A56,'[1]2. Child Protection'!$B$8:$BG$226,'[1]2. Child Protection'!AA$1,FALSE))</f>
        <v/>
      </c>
      <c r="P56" s="3" t="str">
        <f>IF(VLOOKUP($A56,'[1]2. Child Protection'!$B$8:$BG$226,'[1]2. Child Protection'!AB$1,FALSE)=H56,"",VLOOKUP($A56,'[1]2. Child Protection'!$B$8:$BG$226,'[1]2. Child Protection'!AB$1,FALSE))</f>
        <v/>
      </c>
    </row>
    <row r="57" spans="1:16" x14ac:dyDescent="0.3">
      <c r="A57" s="2" t="s">
        <v>90</v>
      </c>
      <c r="B57" s="13">
        <v>99.8</v>
      </c>
      <c r="C57" s="14" t="s">
        <v>12</v>
      </c>
      <c r="D57" s="15">
        <v>99.6</v>
      </c>
      <c r="E57" s="16" t="s">
        <v>12</v>
      </c>
      <c r="F57" s="15">
        <v>100</v>
      </c>
      <c r="G57" s="16" t="s">
        <v>12</v>
      </c>
      <c r="H57" s="17" t="s">
        <v>38</v>
      </c>
      <c r="J57" s="52" t="str">
        <f>IF(VLOOKUP($A57,'[1]2. Child Protection'!$B$8:$BG$226,'[1]2. Child Protection'!V$1,FALSE)=B57,"",VLOOKUP($A57,'[1]2. Child Protection'!$B$8:$BG$226,'[1]2. Child Protection'!V$1,FALSE)-B57)</f>
        <v/>
      </c>
      <c r="K57" s="52" t="str">
        <f>IF(VLOOKUP($A57,'[1]2. Child Protection'!$B$8:$BG$226,'[1]2. Child Protection'!W$1,FALSE)=C57,"",VLOOKUP($A57,'[1]2. Child Protection'!$B$8:$BG$226,'[1]2. Child Protection'!W$1,FALSE))</f>
        <v/>
      </c>
      <c r="L57" s="52" t="str">
        <f>IF(VLOOKUP($A57,'[1]2. Child Protection'!$B$8:$BG$226,'[1]2. Child Protection'!X$1,FALSE)=D57,"",VLOOKUP($A57,'[1]2. Child Protection'!$B$8:$BG$226,'[1]2. Child Protection'!X$1,FALSE)-D57)</f>
        <v/>
      </c>
      <c r="M57" s="52" t="str">
        <f>IF(VLOOKUP($A57,'[1]2. Child Protection'!$B$8:$BG$226,'[1]2. Child Protection'!Y$1,FALSE)=E57,"",VLOOKUP($A57,'[1]2. Child Protection'!$B$8:$BG$226,'[1]2. Child Protection'!Y$1,FALSE))</f>
        <v/>
      </c>
      <c r="N57" s="52" t="str">
        <f>IF(VLOOKUP($A57,'[1]2. Child Protection'!$B$8:$BG$226,'[1]2. Child Protection'!Z$1,FALSE)=F57,"",VLOOKUP($A57,'[1]2. Child Protection'!$B$8:$BG$226,'[1]2. Child Protection'!Z$1,FALSE)-F57)</f>
        <v/>
      </c>
      <c r="O57" s="52" t="str">
        <f>IF(VLOOKUP($A57,'[1]2. Child Protection'!$B$8:$BG$226,'[1]2. Child Protection'!AA$1,FALSE)=G57,"",VLOOKUP($A57,'[1]2. Child Protection'!$B$8:$BG$226,'[1]2. Child Protection'!AA$1,FALSE))</f>
        <v/>
      </c>
      <c r="P57" s="3" t="str">
        <f>IF(VLOOKUP($A57,'[1]2. Child Protection'!$B$8:$BG$226,'[1]2. Child Protection'!AB$1,FALSE)=H57,"",VLOOKUP($A57,'[1]2. Child Protection'!$B$8:$BG$226,'[1]2. Child Protection'!AB$1,FALSE))</f>
        <v/>
      </c>
    </row>
    <row r="58" spans="1:16" x14ac:dyDescent="0.3">
      <c r="A58" s="2" t="s">
        <v>91</v>
      </c>
      <c r="B58" s="13">
        <v>100</v>
      </c>
      <c r="C58" s="14" t="s">
        <v>19</v>
      </c>
      <c r="D58" s="13">
        <v>100</v>
      </c>
      <c r="E58" s="14" t="s">
        <v>19</v>
      </c>
      <c r="F58" s="13">
        <v>100</v>
      </c>
      <c r="G58" s="14" t="s">
        <v>19</v>
      </c>
      <c r="H58" s="17" t="s">
        <v>30</v>
      </c>
      <c r="J58" s="52" t="str">
        <f>IF(VLOOKUP($A58,'[1]2. Child Protection'!$B$8:$BG$226,'[1]2. Child Protection'!V$1,FALSE)=B58,"",VLOOKUP($A58,'[1]2. Child Protection'!$B$8:$BG$226,'[1]2. Child Protection'!V$1,FALSE)-B58)</f>
        <v/>
      </c>
      <c r="K58" s="52" t="str">
        <f>IF(VLOOKUP($A58,'[1]2. Child Protection'!$B$8:$BG$226,'[1]2. Child Protection'!W$1,FALSE)=C58,"",VLOOKUP($A58,'[1]2. Child Protection'!$B$8:$BG$226,'[1]2. Child Protection'!W$1,FALSE))</f>
        <v/>
      </c>
      <c r="L58" s="52" t="str">
        <f>IF(VLOOKUP($A58,'[1]2. Child Protection'!$B$8:$BG$226,'[1]2. Child Protection'!X$1,FALSE)=D58,"",VLOOKUP($A58,'[1]2. Child Protection'!$B$8:$BG$226,'[1]2. Child Protection'!X$1,FALSE)-D58)</f>
        <v/>
      </c>
      <c r="M58" s="52" t="str">
        <f>IF(VLOOKUP($A58,'[1]2. Child Protection'!$B$8:$BG$226,'[1]2. Child Protection'!Y$1,FALSE)=E58,"",VLOOKUP($A58,'[1]2. Child Protection'!$B$8:$BG$226,'[1]2. Child Protection'!Y$1,FALSE))</f>
        <v/>
      </c>
      <c r="N58" s="52" t="str">
        <f>IF(VLOOKUP($A58,'[1]2. Child Protection'!$B$8:$BG$226,'[1]2. Child Protection'!Z$1,FALSE)=F58,"",VLOOKUP($A58,'[1]2. Child Protection'!$B$8:$BG$226,'[1]2. Child Protection'!Z$1,FALSE)-F58)</f>
        <v/>
      </c>
      <c r="O58" s="52" t="str">
        <f>IF(VLOOKUP($A58,'[1]2. Child Protection'!$B$8:$BG$226,'[1]2. Child Protection'!AA$1,FALSE)=G58,"",VLOOKUP($A58,'[1]2. Child Protection'!$B$8:$BG$226,'[1]2. Child Protection'!AA$1,FALSE))</f>
        <v/>
      </c>
      <c r="P58" s="3" t="str">
        <f>IF(VLOOKUP($A58,'[1]2. Child Protection'!$B$8:$BG$226,'[1]2. Child Protection'!AB$1,FALSE)=H58,"",VLOOKUP($A58,'[1]2. Child Protection'!$B$8:$BG$226,'[1]2. Child Protection'!AB$1,FALSE))</f>
        <v>UNSD Population and Vital Statistics Report, January 2021, latest update on 4 Jan 2022</v>
      </c>
    </row>
    <row r="59" spans="1:16" x14ac:dyDescent="0.3">
      <c r="A59" s="2" t="s">
        <v>92</v>
      </c>
      <c r="B59" s="13">
        <v>100</v>
      </c>
      <c r="C59" s="14" t="s">
        <v>19</v>
      </c>
      <c r="D59" s="13">
        <v>100</v>
      </c>
      <c r="E59" s="14" t="s">
        <v>19</v>
      </c>
      <c r="F59" s="13">
        <v>100</v>
      </c>
      <c r="G59" s="14" t="s">
        <v>19</v>
      </c>
      <c r="H59" s="17" t="s">
        <v>30</v>
      </c>
      <c r="J59" s="52" t="str">
        <f>IF(VLOOKUP($A59,'[1]2. Child Protection'!$B$8:$BG$226,'[1]2. Child Protection'!V$1,FALSE)=B59,"",VLOOKUP($A59,'[1]2. Child Protection'!$B$8:$BG$226,'[1]2. Child Protection'!V$1,FALSE)-B59)</f>
        <v/>
      </c>
      <c r="K59" s="52" t="str">
        <f>IF(VLOOKUP($A59,'[1]2. Child Protection'!$B$8:$BG$226,'[1]2. Child Protection'!W$1,FALSE)=C59,"",VLOOKUP($A59,'[1]2. Child Protection'!$B$8:$BG$226,'[1]2. Child Protection'!W$1,FALSE))</f>
        <v/>
      </c>
      <c r="L59" s="52" t="str">
        <f>IF(VLOOKUP($A59,'[1]2. Child Protection'!$B$8:$BG$226,'[1]2. Child Protection'!X$1,FALSE)=D59,"",VLOOKUP($A59,'[1]2. Child Protection'!$B$8:$BG$226,'[1]2. Child Protection'!X$1,FALSE)-D59)</f>
        <v/>
      </c>
      <c r="M59" s="52" t="str">
        <f>IF(VLOOKUP($A59,'[1]2. Child Protection'!$B$8:$BG$226,'[1]2. Child Protection'!Y$1,FALSE)=E59,"",VLOOKUP($A59,'[1]2. Child Protection'!$B$8:$BG$226,'[1]2. Child Protection'!Y$1,FALSE))</f>
        <v/>
      </c>
      <c r="N59" s="52" t="str">
        <f>IF(VLOOKUP($A59,'[1]2. Child Protection'!$B$8:$BG$226,'[1]2. Child Protection'!Z$1,FALSE)=F59,"",VLOOKUP($A59,'[1]2. Child Protection'!$B$8:$BG$226,'[1]2. Child Protection'!Z$1,FALSE)-F59)</f>
        <v/>
      </c>
      <c r="O59" s="52" t="str">
        <f>IF(VLOOKUP($A59,'[1]2. Child Protection'!$B$8:$BG$226,'[1]2. Child Protection'!AA$1,FALSE)=G59,"",VLOOKUP($A59,'[1]2. Child Protection'!$B$8:$BG$226,'[1]2. Child Protection'!AA$1,FALSE))</f>
        <v/>
      </c>
      <c r="P59" s="3" t="str">
        <f>IF(VLOOKUP($A59,'[1]2. Child Protection'!$B$8:$BG$226,'[1]2. Child Protection'!AB$1,FALSE)=H59,"",VLOOKUP($A59,'[1]2. Child Protection'!$B$8:$BG$226,'[1]2. Child Protection'!AB$1,FALSE))</f>
        <v>UNSD Population and Vital Statistics Report, January 2021, latest update on 4 Jan 2022</v>
      </c>
    </row>
    <row r="60" spans="1:16" x14ac:dyDescent="0.3">
      <c r="A60" s="2" t="s">
        <v>93</v>
      </c>
      <c r="B60" s="13">
        <v>100</v>
      </c>
      <c r="C60" s="14" t="s">
        <v>36</v>
      </c>
      <c r="D60" s="15">
        <v>100</v>
      </c>
      <c r="E60" s="16" t="s">
        <v>36</v>
      </c>
      <c r="F60" s="15">
        <v>100</v>
      </c>
      <c r="G60" s="16" t="s">
        <v>36</v>
      </c>
      <c r="H60" s="17" t="s">
        <v>94</v>
      </c>
      <c r="J60" s="52" t="str">
        <f>IF(VLOOKUP($A60,'[1]2. Child Protection'!$B$8:$BG$226,'[1]2. Child Protection'!V$1,FALSE)=B60,"",VLOOKUP($A60,'[1]2. Child Protection'!$B$8:$BG$226,'[1]2. Child Protection'!V$1,FALSE)-B60)</f>
        <v/>
      </c>
      <c r="K60" s="52" t="str">
        <f>IF(VLOOKUP($A60,'[1]2. Child Protection'!$B$8:$BG$226,'[1]2. Child Protection'!W$1,FALSE)=C60,"",VLOOKUP($A60,'[1]2. Child Protection'!$B$8:$BG$226,'[1]2. Child Protection'!W$1,FALSE))</f>
        <v/>
      </c>
      <c r="L60" s="52" t="str">
        <f>IF(VLOOKUP($A60,'[1]2. Child Protection'!$B$8:$BG$226,'[1]2. Child Protection'!X$1,FALSE)=D60,"",VLOOKUP($A60,'[1]2. Child Protection'!$B$8:$BG$226,'[1]2. Child Protection'!X$1,FALSE)-D60)</f>
        <v/>
      </c>
      <c r="M60" s="52" t="str">
        <f>IF(VLOOKUP($A60,'[1]2. Child Protection'!$B$8:$BG$226,'[1]2. Child Protection'!Y$1,FALSE)=E60,"",VLOOKUP($A60,'[1]2. Child Protection'!$B$8:$BG$226,'[1]2. Child Protection'!Y$1,FALSE))</f>
        <v/>
      </c>
      <c r="N60" s="52" t="str">
        <f>IF(VLOOKUP($A60,'[1]2. Child Protection'!$B$8:$BG$226,'[1]2. Child Protection'!Z$1,FALSE)=F60,"",VLOOKUP($A60,'[1]2. Child Protection'!$B$8:$BG$226,'[1]2. Child Protection'!Z$1,FALSE)-F60)</f>
        <v/>
      </c>
      <c r="O60" s="52" t="str">
        <f>IF(VLOOKUP($A60,'[1]2. Child Protection'!$B$8:$BG$226,'[1]2. Child Protection'!AA$1,FALSE)=G60,"",VLOOKUP($A60,'[1]2. Child Protection'!$B$8:$BG$226,'[1]2. Child Protection'!AA$1,FALSE))</f>
        <v/>
      </c>
      <c r="P60" s="3" t="str">
        <f>IF(VLOOKUP($A60,'[1]2. Child Protection'!$B$8:$BG$226,'[1]2. Child Protection'!AB$1,FALSE)=H60,"",VLOOKUP($A60,'[1]2. Child Protection'!$B$8:$BG$226,'[1]2. Child Protection'!AB$1,FALSE))</f>
        <v/>
      </c>
    </row>
    <row r="61" spans="1:16" x14ac:dyDescent="0.3">
      <c r="A61" s="2" t="s">
        <v>95</v>
      </c>
      <c r="B61" s="13">
        <v>40.1</v>
      </c>
      <c r="C61" s="14" t="s">
        <v>12</v>
      </c>
      <c r="D61" s="15">
        <v>40.299999999999997</v>
      </c>
      <c r="E61" s="16" t="s">
        <v>12</v>
      </c>
      <c r="F61" s="15">
        <v>40</v>
      </c>
      <c r="G61" s="16" t="s">
        <v>12</v>
      </c>
      <c r="H61" s="17" t="s">
        <v>96</v>
      </c>
      <c r="J61" s="52" t="str">
        <f>IF(VLOOKUP($A61,'[1]2. Child Protection'!$B$8:$BG$226,'[1]2. Child Protection'!V$1,FALSE)=B61,"",VLOOKUP($A61,'[1]2. Child Protection'!$B$8:$BG$226,'[1]2. Child Protection'!V$1,FALSE)-B61)</f>
        <v/>
      </c>
      <c r="K61" s="52" t="str">
        <f>IF(VLOOKUP($A61,'[1]2. Child Protection'!$B$8:$BG$226,'[1]2. Child Protection'!W$1,FALSE)=C61,"",VLOOKUP($A61,'[1]2. Child Protection'!$B$8:$BG$226,'[1]2. Child Protection'!W$1,FALSE))</f>
        <v/>
      </c>
      <c r="L61" s="52" t="str">
        <f>IF(VLOOKUP($A61,'[1]2. Child Protection'!$B$8:$BG$226,'[1]2. Child Protection'!X$1,FALSE)=D61,"",VLOOKUP($A61,'[1]2. Child Protection'!$B$8:$BG$226,'[1]2. Child Protection'!X$1,FALSE)-D61)</f>
        <v/>
      </c>
      <c r="M61" s="52" t="str">
        <f>IF(VLOOKUP($A61,'[1]2. Child Protection'!$B$8:$BG$226,'[1]2. Child Protection'!Y$1,FALSE)=E61,"",VLOOKUP($A61,'[1]2. Child Protection'!$B$8:$BG$226,'[1]2. Child Protection'!Y$1,FALSE))</f>
        <v/>
      </c>
      <c r="N61" s="52" t="str">
        <f>IF(VLOOKUP($A61,'[1]2. Child Protection'!$B$8:$BG$226,'[1]2. Child Protection'!Z$1,FALSE)=F61,"",VLOOKUP($A61,'[1]2. Child Protection'!$B$8:$BG$226,'[1]2. Child Protection'!Z$1,FALSE)-F61)</f>
        <v/>
      </c>
      <c r="O61" s="52" t="str">
        <f>IF(VLOOKUP($A61,'[1]2. Child Protection'!$B$8:$BG$226,'[1]2. Child Protection'!AA$1,FALSE)=G61,"",VLOOKUP($A61,'[1]2. Child Protection'!$B$8:$BG$226,'[1]2. Child Protection'!AA$1,FALSE))</f>
        <v/>
      </c>
      <c r="P61" s="3" t="str">
        <f>IF(VLOOKUP($A61,'[1]2. Child Protection'!$B$8:$BG$226,'[1]2. Child Protection'!AB$1,FALSE)=H61,"",VLOOKUP($A61,'[1]2. Child Protection'!$B$8:$BG$226,'[1]2. Child Protection'!AB$1,FALSE))</f>
        <v/>
      </c>
    </row>
    <row r="62" spans="1:16" s="42" customFormat="1" x14ac:dyDescent="0.3">
      <c r="A62" s="42" t="s">
        <v>97</v>
      </c>
      <c r="B62" s="43">
        <v>100</v>
      </c>
      <c r="C62" s="44"/>
      <c r="D62" s="43">
        <v>100</v>
      </c>
      <c r="E62" s="44"/>
      <c r="F62" s="43">
        <v>100</v>
      </c>
      <c r="G62" s="44"/>
      <c r="H62" s="45" t="s">
        <v>326</v>
      </c>
      <c r="J62" s="53" t="str">
        <f>IF(VLOOKUP($A62,'[1]2. Child Protection'!$B$8:$BG$226,'[1]2. Child Protection'!V$1,FALSE)=B62,"",VLOOKUP($A62,'[1]2. Child Protection'!$B$8:$BG$226,'[1]2. Child Protection'!V$1,FALSE)-B62)</f>
        <v/>
      </c>
      <c r="K62" s="53" t="str">
        <f>IF(VLOOKUP($A62,'[1]2. Child Protection'!$B$8:$BG$226,'[1]2. Child Protection'!W$1,FALSE)=C62,"",VLOOKUP($A62,'[1]2. Child Protection'!$B$8:$BG$226,'[1]2. Child Protection'!W$1,FALSE))</f>
        <v>y</v>
      </c>
      <c r="L62" s="53" t="str">
        <f>IF(VLOOKUP($A62,'[1]2. Child Protection'!$B$8:$BG$226,'[1]2. Child Protection'!X$1,FALSE)=D62,"",VLOOKUP($A62,'[1]2. Child Protection'!$B$8:$BG$226,'[1]2. Child Protection'!X$1,FALSE)-D62)</f>
        <v/>
      </c>
      <c r="M62" s="53" t="str">
        <f>IF(VLOOKUP($A62,'[1]2. Child Protection'!$B$8:$BG$226,'[1]2. Child Protection'!Y$1,FALSE)=E62,"",VLOOKUP($A62,'[1]2. Child Protection'!$B$8:$BG$226,'[1]2. Child Protection'!Y$1,FALSE))</f>
        <v>y</v>
      </c>
      <c r="N62" s="53" t="str">
        <f>IF(VLOOKUP($A62,'[1]2. Child Protection'!$B$8:$BG$226,'[1]2. Child Protection'!Z$1,FALSE)=F62,"",VLOOKUP($A62,'[1]2. Child Protection'!$B$8:$BG$226,'[1]2. Child Protection'!Z$1,FALSE)-F62)</f>
        <v/>
      </c>
      <c r="O62" s="53" t="str">
        <f>IF(VLOOKUP($A62,'[1]2. Child Protection'!$B$8:$BG$226,'[1]2. Child Protection'!AA$1,FALSE)=G62,"",VLOOKUP($A62,'[1]2. Child Protection'!$B$8:$BG$226,'[1]2. Child Protection'!AA$1,FALSE))</f>
        <v>y</v>
      </c>
      <c r="P62" s="42" t="str">
        <f>IF(VLOOKUP($A62,'[1]2. Child Protection'!$B$8:$BG$226,'[1]2. Child Protection'!AB$1,FALSE)=H62,"",VLOOKUP($A62,'[1]2. Child Protection'!$B$8:$BG$226,'[1]2. Child Protection'!AB$1,FALSE))</f>
        <v/>
      </c>
    </row>
    <row r="63" spans="1:16" x14ac:dyDescent="0.3">
      <c r="A63" s="2" t="s">
        <v>98</v>
      </c>
      <c r="B63" s="13">
        <v>91.7</v>
      </c>
      <c r="C63" s="14" t="s">
        <v>36</v>
      </c>
      <c r="D63" s="15">
        <v>92.7</v>
      </c>
      <c r="E63" s="16" t="s">
        <v>36</v>
      </c>
      <c r="F63" s="15">
        <v>90.5</v>
      </c>
      <c r="G63" s="16" t="s">
        <v>36</v>
      </c>
      <c r="H63" s="17" t="s">
        <v>54</v>
      </c>
      <c r="J63" s="52" t="str">
        <f>IF(VLOOKUP($A63,'[1]2. Child Protection'!$B$8:$BG$226,'[1]2. Child Protection'!V$1,FALSE)=B63,"",VLOOKUP($A63,'[1]2. Child Protection'!$B$8:$BG$226,'[1]2. Child Protection'!V$1,FALSE)-B63)</f>
        <v/>
      </c>
      <c r="K63" s="52" t="str">
        <f>IF(VLOOKUP($A63,'[1]2. Child Protection'!$B$8:$BG$226,'[1]2. Child Protection'!W$1,FALSE)=C63,"",VLOOKUP($A63,'[1]2. Child Protection'!$B$8:$BG$226,'[1]2. Child Protection'!W$1,FALSE))</f>
        <v/>
      </c>
      <c r="L63" s="52" t="str">
        <f>IF(VLOOKUP($A63,'[1]2. Child Protection'!$B$8:$BG$226,'[1]2. Child Protection'!X$1,FALSE)=D63,"",VLOOKUP($A63,'[1]2. Child Protection'!$B$8:$BG$226,'[1]2. Child Protection'!X$1,FALSE)-D63)</f>
        <v/>
      </c>
      <c r="M63" s="52" t="str">
        <f>IF(VLOOKUP($A63,'[1]2. Child Protection'!$B$8:$BG$226,'[1]2. Child Protection'!Y$1,FALSE)=E63,"",VLOOKUP($A63,'[1]2. Child Protection'!$B$8:$BG$226,'[1]2. Child Protection'!Y$1,FALSE))</f>
        <v/>
      </c>
      <c r="N63" s="52" t="str">
        <f>IF(VLOOKUP($A63,'[1]2. Child Protection'!$B$8:$BG$226,'[1]2. Child Protection'!Z$1,FALSE)=F63,"",VLOOKUP($A63,'[1]2. Child Protection'!$B$8:$BG$226,'[1]2. Child Protection'!Z$1,FALSE)-F63)</f>
        <v/>
      </c>
      <c r="O63" s="52" t="str">
        <f>IF(VLOOKUP($A63,'[1]2. Child Protection'!$B$8:$BG$226,'[1]2. Child Protection'!AA$1,FALSE)=G63,"",VLOOKUP($A63,'[1]2. Child Protection'!$B$8:$BG$226,'[1]2. Child Protection'!AA$1,FALSE))</f>
        <v/>
      </c>
      <c r="P63" s="3" t="str">
        <f>IF(VLOOKUP($A63,'[1]2. Child Protection'!$B$8:$BG$226,'[1]2. Child Protection'!AB$1,FALSE)=H63,"",VLOOKUP($A63,'[1]2. Child Protection'!$B$8:$BG$226,'[1]2. Child Protection'!AB$1,FALSE))</f>
        <v/>
      </c>
    </row>
    <row r="64" spans="1:16" x14ac:dyDescent="0.3">
      <c r="A64" s="2" t="s">
        <v>109</v>
      </c>
      <c r="B64" s="13" t="s">
        <v>23</v>
      </c>
      <c r="C64" s="14" t="s">
        <v>23</v>
      </c>
      <c r="D64" s="15" t="s">
        <v>23</v>
      </c>
      <c r="E64" s="16" t="s">
        <v>23</v>
      </c>
      <c r="F64" s="15" t="s">
        <v>23</v>
      </c>
      <c r="G64" s="16" t="s">
        <v>23</v>
      </c>
      <c r="H64" s="17" t="s">
        <v>23</v>
      </c>
      <c r="J64" s="52" t="str">
        <f>IF(VLOOKUP($A64,'[1]2. Child Protection'!$B$8:$BG$226,'[1]2. Child Protection'!V$1,FALSE)=B64,"",VLOOKUP($A64,'[1]2. Child Protection'!$B$8:$BG$226,'[1]2. Child Protection'!V$1,FALSE)-B64)</f>
        <v/>
      </c>
      <c r="K64" s="52">
        <f>IF(VLOOKUP($A64,'[1]2. Child Protection'!$B$8:$BG$226,'[1]2. Child Protection'!W$1,FALSE)=C64,"",VLOOKUP($A64,'[1]2. Child Protection'!$B$8:$BG$226,'[1]2. Child Protection'!W$1,FALSE))</f>
        <v>0</v>
      </c>
      <c r="L64" s="52" t="str">
        <f>IF(VLOOKUP($A64,'[1]2. Child Protection'!$B$8:$BG$226,'[1]2. Child Protection'!X$1,FALSE)=D64,"",VLOOKUP($A64,'[1]2. Child Protection'!$B$8:$BG$226,'[1]2. Child Protection'!X$1,FALSE)-D64)</f>
        <v/>
      </c>
      <c r="M64" s="52">
        <f>IF(VLOOKUP($A64,'[1]2. Child Protection'!$B$8:$BG$226,'[1]2. Child Protection'!Y$1,FALSE)=E64,"",VLOOKUP($A64,'[1]2. Child Protection'!$B$8:$BG$226,'[1]2. Child Protection'!Y$1,FALSE))</f>
        <v>0</v>
      </c>
      <c r="N64" s="52" t="str">
        <f>IF(VLOOKUP($A64,'[1]2. Child Protection'!$B$8:$BG$226,'[1]2. Child Protection'!Z$1,FALSE)=F64,"",VLOOKUP($A64,'[1]2. Child Protection'!$B$8:$BG$226,'[1]2. Child Protection'!Z$1,FALSE)-F64)</f>
        <v/>
      </c>
      <c r="O64" s="52">
        <f>IF(VLOOKUP($A64,'[1]2. Child Protection'!$B$8:$BG$226,'[1]2. Child Protection'!AA$1,FALSE)=G64,"",VLOOKUP($A64,'[1]2. Child Protection'!$B$8:$BG$226,'[1]2. Child Protection'!AA$1,FALSE))</f>
        <v>0</v>
      </c>
      <c r="P64" s="3">
        <f>IF(VLOOKUP($A64,'[1]2. Child Protection'!$B$8:$BG$226,'[1]2. Child Protection'!AB$1,FALSE)=H64,"",VLOOKUP($A64,'[1]2. Child Protection'!$B$8:$BG$226,'[1]2. Child Protection'!AB$1,FALSE))</f>
        <v>0</v>
      </c>
    </row>
    <row r="65" spans="1:16" x14ac:dyDescent="0.3">
      <c r="A65" s="2" t="s">
        <v>100</v>
      </c>
      <c r="B65" s="13">
        <v>88</v>
      </c>
      <c r="C65" s="14" t="s">
        <v>12</v>
      </c>
      <c r="D65" s="15">
        <v>88.3</v>
      </c>
      <c r="E65" s="16" t="s">
        <v>12</v>
      </c>
      <c r="F65" s="15">
        <v>87.8</v>
      </c>
      <c r="G65" s="16" t="s">
        <v>12</v>
      </c>
      <c r="H65" s="17" t="s">
        <v>99</v>
      </c>
      <c r="J65" s="52">
        <f>IF(VLOOKUP($A65,'[1]2. Child Protection'!$B$8:$BG$226,'[1]2. Child Protection'!V$1,FALSE)=B65,"",VLOOKUP($A65,'[1]2. Child Protection'!$B$8:$BG$226,'[1]2. Child Protection'!V$1,FALSE)-B65)</f>
        <v>4.2000000000000028</v>
      </c>
      <c r="K65" s="52" t="str">
        <f>IF(VLOOKUP($A65,'[1]2. Child Protection'!$B$8:$BG$226,'[1]2. Child Protection'!W$1,FALSE)=C65,"",VLOOKUP($A65,'[1]2. Child Protection'!$B$8:$BG$226,'[1]2. Child Protection'!W$1,FALSE))</f>
        <v/>
      </c>
      <c r="L65" s="52">
        <f>IF(VLOOKUP($A65,'[1]2. Child Protection'!$B$8:$BG$226,'[1]2. Child Protection'!X$1,FALSE)=D65,"",VLOOKUP($A65,'[1]2. Child Protection'!$B$8:$BG$226,'[1]2. Child Protection'!X$1,FALSE)-D65)</f>
        <v>3.4000000000000057</v>
      </c>
      <c r="M65" s="52" t="str">
        <f>IF(VLOOKUP($A65,'[1]2. Child Protection'!$B$8:$BG$226,'[1]2. Child Protection'!Y$1,FALSE)=E65,"",VLOOKUP($A65,'[1]2. Child Protection'!$B$8:$BG$226,'[1]2. Child Protection'!Y$1,FALSE))</f>
        <v/>
      </c>
      <c r="N65" s="52">
        <f>IF(VLOOKUP($A65,'[1]2. Child Protection'!$B$8:$BG$226,'[1]2. Child Protection'!Z$1,FALSE)=F65,"",VLOOKUP($A65,'[1]2. Child Protection'!$B$8:$BG$226,'[1]2. Child Protection'!Z$1,FALSE)-F65)</f>
        <v>4.9000000000000057</v>
      </c>
      <c r="O65" s="52" t="str">
        <f>IF(VLOOKUP($A65,'[1]2. Child Protection'!$B$8:$BG$226,'[1]2. Child Protection'!AA$1,FALSE)=G65,"",VLOOKUP($A65,'[1]2. Child Protection'!$B$8:$BG$226,'[1]2. Child Protection'!AA$1,FALSE))</f>
        <v/>
      </c>
      <c r="P65" s="3" t="str">
        <f>IF(VLOOKUP($A65,'[1]2. Child Protection'!$B$8:$BG$226,'[1]2. Child Protection'!AB$1,FALSE)=H65,"",VLOOKUP($A65,'[1]2. Child Protection'!$B$8:$BG$226,'[1]2. Child Protection'!AB$1,FALSE))</f>
        <v>MICS 2019</v>
      </c>
    </row>
    <row r="66" spans="1:16" x14ac:dyDescent="0.3">
      <c r="A66" s="2" t="s">
        <v>101</v>
      </c>
      <c r="B66" s="13">
        <v>82.1</v>
      </c>
      <c r="C66" s="14" t="s">
        <v>28</v>
      </c>
      <c r="D66" s="15" t="s">
        <v>23</v>
      </c>
      <c r="E66" s="16" t="s">
        <v>28</v>
      </c>
      <c r="F66" s="15" t="s">
        <v>23</v>
      </c>
      <c r="G66" s="16" t="s">
        <v>28</v>
      </c>
      <c r="H66" s="2" t="s">
        <v>102</v>
      </c>
      <c r="J66" s="52">
        <f>IF(VLOOKUP($A66,'[1]2. Child Protection'!$B$8:$BG$226,'[1]2. Child Protection'!V$1,FALSE)=B66,"",VLOOKUP($A66,'[1]2. Child Protection'!$B$8:$BG$226,'[1]2. Child Protection'!V$1,FALSE)-B66)</f>
        <v>5.1000000000000085</v>
      </c>
      <c r="K66" s="52" t="str">
        <f>IF(VLOOKUP($A66,'[1]2. Child Protection'!$B$8:$BG$226,'[1]2. Child Protection'!W$1,FALSE)=C66,"",VLOOKUP($A66,'[1]2. Child Protection'!$B$8:$BG$226,'[1]2. Child Protection'!W$1,FALSE))</f>
        <v/>
      </c>
      <c r="L66" s="52" t="str">
        <f>IF(VLOOKUP($A66,'[1]2. Child Protection'!$B$8:$BG$226,'[1]2. Child Protection'!X$1,FALSE)=D66,"",VLOOKUP($A66,'[1]2. Child Protection'!$B$8:$BG$226,'[1]2. Child Protection'!X$1,FALSE)-D66)</f>
        <v/>
      </c>
      <c r="M66" s="52">
        <f>IF(VLOOKUP($A66,'[1]2. Child Protection'!$B$8:$BG$226,'[1]2. Child Protection'!Y$1,FALSE)=E66,"",VLOOKUP($A66,'[1]2. Child Protection'!$B$8:$BG$226,'[1]2. Child Protection'!Y$1,FALSE))</f>
        <v>0</v>
      </c>
      <c r="N66" s="52" t="str">
        <f>IF(VLOOKUP($A66,'[1]2. Child Protection'!$B$8:$BG$226,'[1]2. Child Protection'!Z$1,FALSE)=F66,"",VLOOKUP($A66,'[1]2. Child Protection'!$B$8:$BG$226,'[1]2. Child Protection'!Z$1,FALSE)-F66)</f>
        <v/>
      </c>
      <c r="O66" s="52">
        <f>IF(VLOOKUP($A66,'[1]2. Child Protection'!$B$8:$BG$226,'[1]2. Child Protection'!AA$1,FALSE)=G66,"",VLOOKUP($A66,'[1]2. Child Protection'!$B$8:$BG$226,'[1]2. Child Protection'!AA$1,FALSE))</f>
        <v>0</v>
      </c>
      <c r="P66" s="3" t="str">
        <f>IF(VLOOKUP($A66,'[1]2. Child Protection'!$B$8:$BG$226,'[1]2. Child Protection'!AB$1,FALSE)=H66,"",VLOOKUP($A66,'[1]2. Child Protection'!$B$8:$BG$226,'[1]2. Child Protection'!AB$1,FALSE))</f>
        <v>Registro Civil 2020</v>
      </c>
    </row>
    <row r="67" spans="1:16" x14ac:dyDescent="0.3">
      <c r="A67" s="2" t="s">
        <v>103</v>
      </c>
      <c r="B67" s="13">
        <v>99.4</v>
      </c>
      <c r="C67" s="14" t="s">
        <v>12</v>
      </c>
      <c r="D67" s="15">
        <v>99.5</v>
      </c>
      <c r="E67" s="16" t="s">
        <v>12</v>
      </c>
      <c r="F67" s="15">
        <v>99.3</v>
      </c>
      <c r="G67" s="16" t="s">
        <v>12</v>
      </c>
      <c r="H67" s="17" t="s">
        <v>69</v>
      </c>
      <c r="J67" s="52" t="str">
        <f>IF(VLOOKUP($A67,'[1]2. Child Protection'!$B$8:$BG$226,'[1]2. Child Protection'!V$1,FALSE)=B67,"",VLOOKUP($A67,'[1]2. Child Protection'!$B$8:$BG$226,'[1]2. Child Protection'!V$1,FALSE)-B67)</f>
        <v/>
      </c>
      <c r="K67" s="52" t="str">
        <f>IF(VLOOKUP($A67,'[1]2. Child Protection'!$B$8:$BG$226,'[1]2. Child Protection'!W$1,FALSE)=C67,"",VLOOKUP($A67,'[1]2. Child Protection'!$B$8:$BG$226,'[1]2. Child Protection'!W$1,FALSE))</f>
        <v/>
      </c>
      <c r="L67" s="52" t="str">
        <f>IF(VLOOKUP($A67,'[1]2. Child Protection'!$B$8:$BG$226,'[1]2. Child Protection'!X$1,FALSE)=D67,"",VLOOKUP($A67,'[1]2. Child Protection'!$B$8:$BG$226,'[1]2. Child Protection'!X$1,FALSE)-D67)</f>
        <v/>
      </c>
      <c r="M67" s="52" t="str">
        <f>IF(VLOOKUP($A67,'[1]2. Child Protection'!$B$8:$BG$226,'[1]2. Child Protection'!Y$1,FALSE)=E67,"",VLOOKUP($A67,'[1]2. Child Protection'!$B$8:$BG$226,'[1]2. Child Protection'!Y$1,FALSE))</f>
        <v/>
      </c>
      <c r="N67" s="52" t="str">
        <f>IF(VLOOKUP($A67,'[1]2. Child Protection'!$B$8:$BG$226,'[1]2. Child Protection'!Z$1,FALSE)=F67,"",VLOOKUP($A67,'[1]2. Child Protection'!$B$8:$BG$226,'[1]2. Child Protection'!Z$1,FALSE)-F67)</f>
        <v/>
      </c>
      <c r="O67" s="52" t="str">
        <f>IF(VLOOKUP($A67,'[1]2. Child Protection'!$B$8:$BG$226,'[1]2. Child Protection'!AA$1,FALSE)=G67,"",VLOOKUP($A67,'[1]2. Child Protection'!$B$8:$BG$226,'[1]2. Child Protection'!AA$1,FALSE))</f>
        <v/>
      </c>
      <c r="P67" s="3" t="str">
        <f>IF(VLOOKUP($A67,'[1]2. Child Protection'!$B$8:$BG$226,'[1]2. Child Protection'!AB$1,FALSE)=H67,"",VLOOKUP($A67,'[1]2. Child Protection'!$B$8:$BG$226,'[1]2. Child Protection'!AB$1,FALSE))</f>
        <v/>
      </c>
    </row>
    <row r="68" spans="1:16" x14ac:dyDescent="0.3">
      <c r="A68" s="2" t="s">
        <v>104</v>
      </c>
      <c r="B68" s="13">
        <v>89.5</v>
      </c>
      <c r="C68" s="14" t="s">
        <v>28</v>
      </c>
      <c r="D68" s="15">
        <v>89.3</v>
      </c>
      <c r="E68" s="16" t="s">
        <v>28</v>
      </c>
      <c r="F68" s="15">
        <v>89.7</v>
      </c>
      <c r="G68" s="16" t="s">
        <v>28</v>
      </c>
      <c r="H68" s="17" t="s">
        <v>105</v>
      </c>
      <c r="J68" s="52">
        <f>IF(VLOOKUP($A68,'[1]2. Child Protection'!$B$8:$BG$226,'[1]2. Child Protection'!V$1,FALSE)=B68,"",VLOOKUP($A68,'[1]2. Child Protection'!$B$8:$BG$226,'[1]2. Child Protection'!V$1,FALSE)-B68)</f>
        <v>1.7000000000000028</v>
      </c>
      <c r="K68" s="52" t="str">
        <f>IF(VLOOKUP($A68,'[1]2. Child Protection'!$B$8:$BG$226,'[1]2. Child Protection'!W$1,FALSE)=C68,"",VLOOKUP($A68,'[1]2. Child Protection'!$B$8:$BG$226,'[1]2. Child Protection'!W$1,FALSE))</f>
        <v/>
      </c>
      <c r="L68" s="52">
        <f>IF(VLOOKUP($A68,'[1]2. Child Protection'!$B$8:$BG$226,'[1]2. Child Protection'!X$1,FALSE)=D68,"",VLOOKUP($A68,'[1]2. Child Protection'!$B$8:$BG$226,'[1]2. Child Protection'!X$1,FALSE)-D68)</f>
        <v>1.7000000000000028</v>
      </c>
      <c r="M68" s="52" t="str">
        <f>IF(VLOOKUP($A68,'[1]2. Child Protection'!$B$8:$BG$226,'[1]2. Child Protection'!Y$1,FALSE)=E68,"",VLOOKUP($A68,'[1]2. Child Protection'!$B$8:$BG$226,'[1]2. Child Protection'!Y$1,FALSE))</f>
        <v/>
      </c>
      <c r="N68" s="52">
        <f>IF(VLOOKUP($A68,'[1]2. Child Protection'!$B$8:$BG$226,'[1]2. Child Protection'!Z$1,FALSE)=F68,"",VLOOKUP($A68,'[1]2. Child Protection'!$B$8:$BG$226,'[1]2. Child Protection'!Z$1,FALSE)-F68)</f>
        <v>1.7000000000000028</v>
      </c>
      <c r="O68" s="52" t="str">
        <f>IF(VLOOKUP($A68,'[1]2. Child Protection'!$B$8:$BG$226,'[1]2. Child Protection'!AA$1,FALSE)=G68,"",VLOOKUP($A68,'[1]2. Child Protection'!$B$8:$BG$226,'[1]2. Child Protection'!AA$1,FALSE))</f>
        <v/>
      </c>
      <c r="P68" s="3" t="str">
        <f>IF(VLOOKUP($A68,'[1]2. Child Protection'!$B$8:$BG$226,'[1]2. Child Protection'!AB$1,FALSE)=H68,"",VLOOKUP($A68,'[1]2. Child Protection'!$B$8:$BG$226,'[1]2. Child Protection'!AB$1,FALSE))</f>
        <v>General Directorate for Statistics and Census 2018</v>
      </c>
    </row>
    <row r="69" spans="1:16" x14ac:dyDescent="0.3">
      <c r="A69" s="2" t="s">
        <v>106</v>
      </c>
      <c r="B69" s="13">
        <v>53.5</v>
      </c>
      <c r="C69" s="14" t="s">
        <v>12</v>
      </c>
      <c r="D69" s="15">
        <v>53.3</v>
      </c>
      <c r="E69" s="16" t="s">
        <v>12</v>
      </c>
      <c r="F69" s="15">
        <v>53.6</v>
      </c>
      <c r="G69" s="16" t="s">
        <v>12</v>
      </c>
      <c r="H69" s="17" t="s">
        <v>107</v>
      </c>
      <c r="J69" s="52" t="str">
        <f>IF(VLOOKUP($A69,'[1]2. Child Protection'!$B$8:$BG$226,'[1]2. Child Protection'!V$1,FALSE)=B69,"",VLOOKUP($A69,'[1]2. Child Protection'!$B$8:$BG$226,'[1]2. Child Protection'!V$1,FALSE)-B69)</f>
        <v/>
      </c>
      <c r="K69" s="52" t="str">
        <f>IF(VLOOKUP($A69,'[1]2. Child Protection'!$B$8:$BG$226,'[1]2. Child Protection'!W$1,FALSE)=C69,"",VLOOKUP($A69,'[1]2. Child Protection'!$B$8:$BG$226,'[1]2. Child Protection'!W$1,FALSE))</f>
        <v>x</v>
      </c>
      <c r="L69" s="52" t="str">
        <f>IF(VLOOKUP($A69,'[1]2. Child Protection'!$B$8:$BG$226,'[1]2. Child Protection'!X$1,FALSE)=D69,"",VLOOKUP($A69,'[1]2. Child Protection'!$B$8:$BG$226,'[1]2. Child Protection'!X$1,FALSE)-D69)</f>
        <v/>
      </c>
      <c r="M69" s="52" t="str">
        <f>IF(VLOOKUP($A69,'[1]2. Child Protection'!$B$8:$BG$226,'[1]2. Child Protection'!Y$1,FALSE)=E69,"",VLOOKUP($A69,'[1]2. Child Protection'!$B$8:$BG$226,'[1]2. Child Protection'!Y$1,FALSE))</f>
        <v>x</v>
      </c>
      <c r="N69" s="52" t="str">
        <f>IF(VLOOKUP($A69,'[1]2. Child Protection'!$B$8:$BG$226,'[1]2. Child Protection'!Z$1,FALSE)=F69,"",VLOOKUP($A69,'[1]2. Child Protection'!$B$8:$BG$226,'[1]2. Child Protection'!Z$1,FALSE)-F69)</f>
        <v/>
      </c>
      <c r="O69" s="52" t="str">
        <f>IF(VLOOKUP($A69,'[1]2. Child Protection'!$B$8:$BG$226,'[1]2. Child Protection'!AA$1,FALSE)=G69,"",VLOOKUP($A69,'[1]2. Child Protection'!$B$8:$BG$226,'[1]2. Child Protection'!AA$1,FALSE))</f>
        <v>x</v>
      </c>
      <c r="P69" s="3" t="str">
        <f>IF(VLOOKUP($A69,'[1]2. Child Protection'!$B$8:$BG$226,'[1]2. Child Protection'!AB$1,FALSE)=H69,"",VLOOKUP($A69,'[1]2. Child Protection'!$B$8:$BG$226,'[1]2. Child Protection'!AB$1,FALSE))</f>
        <v/>
      </c>
    </row>
    <row r="70" spans="1:16" x14ac:dyDescent="0.3">
      <c r="A70" s="2" t="s">
        <v>118</v>
      </c>
      <c r="B70" s="13" t="s">
        <v>23</v>
      </c>
      <c r="C70" s="14" t="s">
        <v>23</v>
      </c>
      <c r="D70" s="15" t="s">
        <v>23</v>
      </c>
      <c r="E70" s="16" t="s">
        <v>23</v>
      </c>
      <c r="F70" s="15" t="s">
        <v>23</v>
      </c>
      <c r="G70" s="16" t="s">
        <v>23</v>
      </c>
      <c r="H70" s="17" t="s">
        <v>23</v>
      </c>
      <c r="J70" s="52" t="str">
        <f>IF(VLOOKUP($A70,'[1]2. Child Protection'!$B$8:$BG$226,'[1]2. Child Protection'!V$1,FALSE)=B70,"",VLOOKUP($A70,'[1]2. Child Protection'!$B$8:$BG$226,'[1]2. Child Protection'!V$1,FALSE)-B70)</f>
        <v/>
      </c>
      <c r="K70" s="52">
        <f>IF(VLOOKUP($A70,'[1]2. Child Protection'!$B$8:$BG$226,'[1]2. Child Protection'!W$1,FALSE)=C70,"",VLOOKUP($A70,'[1]2. Child Protection'!$B$8:$BG$226,'[1]2. Child Protection'!W$1,FALSE))</f>
        <v>0</v>
      </c>
      <c r="L70" s="52" t="str">
        <f>IF(VLOOKUP($A70,'[1]2. Child Protection'!$B$8:$BG$226,'[1]2. Child Protection'!X$1,FALSE)=D70,"",VLOOKUP($A70,'[1]2. Child Protection'!$B$8:$BG$226,'[1]2. Child Protection'!X$1,FALSE)-D70)</f>
        <v/>
      </c>
      <c r="M70" s="52">
        <f>IF(VLOOKUP($A70,'[1]2. Child Protection'!$B$8:$BG$226,'[1]2. Child Protection'!Y$1,FALSE)=E70,"",VLOOKUP($A70,'[1]2. Child Protection'!$B$8:$BG$226,'[1]2. Child Protection'!Y$1,FALSE))</f>
        <v>0</v>
      </c>
      <c r="N70" s="52" t="str">
        <f>IF(VLOOKUP($A70,'[1]2. Child Protection'!$B$8:$BG$226,'[1]2. Child Protection'!Z$1,FALSE)=F70,"",VLOOKUP($A70,'[1]2. Child Protection'!$B$8:$BG$226,'[1]2. Child Protection'!Z$1,FALSE)-F70)</f>
        <v/>
      </c>
      <c r="O70" s="52">
        <f>IF(VLOOKUP($A70,'[1]2. Child Protection'!$B$8:$BG$226,'[1]2. Child Protection'!AA$1,FALSE)=G70,"",VLOOKUP($A70,'[1]2. Child Protection'!$B$8:$BG$226,'[1]2. Child Protection'!AA$1,FALSE))</f>
        <v>0</v>
      </c>
      <c r="P70" s="3">
        <f>IF(VLOOKUP($A70,'[1]2. Child Protection'!$B$8:$BG$226,'[1]2. Child Protection'!AB$1,FALSE)=H70,"",VLOOKUP($A70,'[1]2. Child Protection'!$B$8:$BG$226,'[1]2. Child Protection'!AB$1,FALSE))</f>
        <v>0</v>
      </c>
    </row>
    <row r="71" spans="1:16" x14ac:dyDescent="0.3">
      <c r="A71" s="2" t="s">
        <v>108</v>
      </c>
      <c r="B71" s="13">
        <v>100</v>
      </c>
      <c r="C71" s="14" t="s">
        <v>19</v>
      </c>
      <c r="D71" s="13">
        <v>100</v>
      </c>
      <c r="E71" s="14" t="s">
        <v>19</v>
      </c>
      <c r="F71" s="13">
        <v>100</v>
      </c>
      <c r="G71" s="14" t="s">
        <v>19</v>
      </c>
      <c r="H71" s="17" t="s">
        <v>30</v>
      </c>
      <c r="J71" s="52" t="str">
        <f>IF(VLOOKUP($A71,'[1]2. Child Protection'!$B$8:$BG$226,'[1]2. Child Protection'!V$1,FALSE)=B71,"",VLOOKUP($A71,'[1]2. Child Protection'!$B$8:$BG$226,'[1]2. Child Protection'!V$1,FALSE)-B71)</f>
        <v/>
      </c>
      <c r="K71" s="52" t="str">
        <f>IF(VLOOKUP($A71,'[1]2. Child Protection'!$B$8:$BG$226,'[1]2. Child Protection'!W$1,FALSE)=C71,"",VLOOKUP($A71,'[1]2. Child Protection'!$B$8:$BG$226,'[1]2. Child Protection'!W$1,FALSE))</f>
        <v/>
      </c>
      <c r="L71" s="52" t="str">
        <f>IF(VLOOKUP($A71,'[1]2. Child Protection'!$B$8:$BG$226,'[1]2. Child Protection'!X$1,FALSE)=D71,"",VLOOKUP($A71,'[1]2. Child Protection'!$B$8:$BG$226,'[1]2. Child Protection'!X$1,FALSE)-D71)</f>
        <v/>
      </c>
      <c r="M71" s="52" t="str">
        <f>IF(VLOOKUP($A71,'[1]2. Child Protection'!$B$8:$BG$226,'[1]2. Child Protection'!Y$1,FALSE)=E71,"",VLOOKUP($A71,'[1]2. Child Protection'!$B$8:$BG$226,'[1]2. Child Protection'!Y$1,FALSE))</f>
        <v/>
      </c>
      <c r="N71" s="52" t="str">
        <f>IF(VLOOKUP($A71,'[1]2. Child Protection'!$B$8:$BG$226,'[1]2. Child Protection'!Z$1,FALSE)=F71,"",VLOOKUP($A71,'[1]2. Child Protection'!$B$8:$BG$226,'[1]2. Child Protection'!Z$1,FALSE)-F71)</f>
        <v/>
      </c>
      <c r="O71" s="52" t="str">
        <f>IF(VLOOKUP($A71,'[1]2. Child Protection'!$B$8:$BG$226,'[1]2. Child Protection'!AA$1,FALSE)=G71,"",VLOOKUP($A71,'[1]2. Child Protection'!$B$8:$BG$226,'[1]2. Child Protection'!AA$1,FALSE))</f>
        <v/>
      </c>
      <c r="P71" s="3" t="str">
        <f>IF(VLOOKUP($A71,'[1]2. Child Protection'!$B$8:$BG$226,'[1]2. Child Protection'!AB$1,FALSE)=H71,"",VLOOKUP($A71,'[1]2. Child Protection'!$B$8:$BG$226,'[1]2. Child Protection'!AB$1,FALSE))</f>
        <v>UNSD Population and Vital Statistics Report, January 2021, latest update on 4 Jan 2022</v>
      </c>
    </row>
    <row r="72" spans="1:16" x14ac:dyDescent="0.3">
      <c r="A72" s="2" t="s">
        <v>110</v>
      </c>
      <c r="B72" s="13">
        <v>53.5</v>
      </c>
      <c r="C72" s="14" t="s">
        <v>12</v>
      </c>
      <c r="D72" s="15">
        <v>50.9</v>
      </c>
      <c r="E72" s="16" t="s">
        <v>12</v>
      </c>
      <c r="F72" s="15">
        <v>50.2</v>
      </c>
      <c r="G72" s="16" t="s">
        <v>12</v>
      </c>
      <c r="H72" s="17" t="s">
        <v>99</v>
      </c>
      <c r="J72" s="52" t="str">
        <f>IF(VLOOKUP($A72,'[1]2. Child Protection'!$B$8:$BG$226,'[1]2. Child Protection'!V$1,FALSE)=B72,"",VLOOKUP($A72,'[1]2. Child Protection'!$B$8:$BG$226,'[1]2. Child Protection'!V$1,FALSE)-B72)</f>
        <v/>
      </c>
      <c r="K72" s="52" t="str">
        <f>IF(VLOOKUP($A72,'[1]2. Child Protection'!$B$8:$BG$226,'[1]2. Child Protection'!W$1,FALSE)=C72,"",VLOOKUP($A72,'[1]2. Child Protection'!$B$8:$BG$226,'[1]2. Child Protection'!W$1,FALSE))</f>
        <v/>
      </c>
      <c r="L72" s="52" t="str">
        <f>IF(VLOOKUP($A72,'[1]2. Child Protection'!$B$8:$BG$226,'[1]2. Child Protection'!X$1,FALSE)=D72,"",VLOOKUP($A72,'[1]2. Child Protection'!$B$8:$BG$226,'[1]2. Child Protection'!X$1,FALSE)-D72)</f>
        <v/>
      </c>
      <c r="M72" s="52" t="str">
        <f>IF(VLOOKUP($A72,'[1]2. Child Protection'!$B$8:$BG$226,'[1]2. Child Protection'!Y$1,FALSE)=E72,"",VLOOKUP($A72,'[1]2. Child Protection'!$B$8:$BG$226,'[1]2. Child Protection'!Y$1,FALSE))</f>
        <v/>
      </c>
      <c r="N72" s="52" t="str">
        <f>IF(VLOOKUP($A72,'[1]2. Child Protection'!$B$8:$BG$226,'[1]2. Child Protection'!Z$1,FALSE)=F72,"",VLOOKUP($A72,'[1]2. Child Protection'!$B$8:$BG$226,'[1]2. Child Protection'!Z$1,FALSE)-F72)</f>
        <v/>
      </c>
      <c r="O72" s="52" t="str">
        <f>IF(VLOOKUP($A72,'[1]2. Child Protection'!$B$8:$BG$226,'[1]2. Child Protection'!AA$1,FALSE)=G72,"",VLOOKUP($A72,'[1]2. Child Protection'!$B$8:$BG$226,'[1]2. Child Protection'!AA$1,FALSE))</f>
        <v/>
      </c>
      <c r="P72" s="3" t="str">
        <f>IF(VLOOKUP($A72,'[1]2. Child Protection'!$B$8:$BG$226,'[1]2. Child Protection'!AB$1,FALSE)=H72,"",VLOOKUP($A72,'[1]2. Child Protection'!$B$8:$BG$226,'[1]2. Child Protection'!AB$1,FALSE))</f>
        <v/>
      </c>
    </row>
    <row r="73" spans="1:16" x14ac:dyDescent="0.3">
      <c r="A73" s="2" t="s">
        <v>111</v>
      </c>
      <c r="B73" s="13">
        <v>2.7</v>
      </c>
      <c r="C73" s="14" t="s">
        <v>12</v>
      </c>
      <c r="D73" s="15">
        <v>2.7</v>
      </c>
      <c r="E73" s="16" t="s">
        <v>12</v>
      </c>
      <c r="F73" s="15">
        <v>2.6</v>
      </c>
      <c r="G73" s="16" t="s">
        <v>12</v>
      </c>
      <c r="H73" s="17" t="s">
        <v>112</v>
      </c>
      <c r="J73" s="52" t="str">
        <f>IF(VLOOKUP($A73,'[1]2. Child Protection'!$B$8:$BG$226,'[1]2. Child Protection'!V$1,FALSE)=B73,"",VLOOKUP($A73,'[1]2. Child Protection'!$B$8:$BG$226,'[1]2. Child Protection'!V$1,FALSE)-B73)</f>
        <v/>
      </c>
      <c r="K73" s="52" t="str">
        <f>IF(VLOOKUP($A73,'[1]2. Child Protection'!$B$8:$BG$226,'[1]2. Child Protection'!W$1,FALSE)=C73,"",VLOOKUP($A73,'[1]2. Child Protection'!$B$8:$BG$226,'[1]2. Child Protection'!W$1,FALSE))</f>
        <v/>
      </c>
      <c r="L73" s="52" t="str">
        <f>IF(VLOOKUP($A73,'[1]2. Child Protection'!$B$8:$BG$226,'[1]2. Child Protection'!X$1,FALSE)=D73,"",VLOOKUP($A73,'[1]2. Child Protection'!$B$8:$BG$226,'[1]2. Child Protection'!X$1,FALSE)-D73)</f>
        <v/>
      </c>
      <c r="M73" s="52" t="str">
        <f>IF(VLOOKUP($A73,'[1]2. Child Protection'!$B$8:$BG$226,'[1]2. Child Protection'!Y$1,FALSE)=E73,"",VLOOKUP($A73,'[1]2. Child Protection'!$B$8:$BG$226,'[1]2. Child Protection'!Y$1,FALSE))</f>
        <v/>
      </c>
      <c r="N73" s="52" t="str">
        <f>IF(VLOOKUP($A73,'[1]2. Child Protection'!$B$8:$BG$226,'[1]2. Child Protection'!Z$1,FALSE)=F73,"",VLOOKUP($A73,'[1]2. Child Protection'!$B$8:$BG$226,'[1]2. Child Protection'!Z$1,FALSE)-F73)</f>
        <v/>
      </c>
      <c r="O73" s="52" t="str">
        <f>IF(VLOOKUP($A73,'[1]2. Child Protection'!$B$8:$BG$226,'[1]2. Child Protection'!AA$1,FALSE)=G73,"",VLOOKUP($A73,'[1]2. Child Protection'!$B$8:$BG$226,'[1]2. Child Protection'!AA$1,FALSE))</f>
        <v/>
      </c>
      <c r="P73" s="3" t="str">
        <f>IF(VLOOKUP($A73,'[1]2. Child Protection'!$B$8:$BG$226,'[1]2. Child Protection'!AB$1,FALSE)=H73,"",VLOOKUP($A73,'[1]2. Child Protection'!$B$8:$BG$226,'[1]2. Child Protection'!AB$1,FALSE))</f>
        <v/>
      </c>
    </row>
    <row r="74" spans="1:16" x14ac:dyDescent="0.3">
      <c r="A74" s="2" t="s">
        <v>125</v>
      </c>
      <c r="B74" s="13" t="s">
        <v>23</v>
      </c>
      <c r="C74" s="14" t="s">
        <v>23</v>
      </c>
      <c r="D74" s="15" t="s">
        <v>23</v>
      </c>
      <c r="E74" s="16" t="s">
        <v>23</v>
      </c>
      <c r="F74" s="15" t="s">
        <v>23</v>
      </c>
      <c r="G74" s="16" t="s">
        <v>23</v>
      </c>
      <c r="H74" s="17" t="s">
        <v>23</v>
      </c>
      <c r="J74" s="52" t="e">
        <f>IF(VLOOKUP($A74,'[1]2. Child Protection'!$B$8:$BG$226,'[1]2. Child Protection'!V$1,FALSE)=B74,"",VLOOKUP($A74,'[1]2. Child Protection'!$B$8:$BG$226,'[1]2. Child Protection'!V$1,FALSE)-B74)</f>
        <v>#VALUE!</v>
      </c>
      <c r="K74" s="52">
        <f>IF(VLOOKUP($A74,'[1]2. Child Protection'!$B$8:$BG$226,'[1]2. Child Protection'!W$1,FALSE)=C74,"",VLOOKUP($A74,'[1]2. Child Protection'!$B$8:$BG$226,'[1]2. Child Protection'!W$1,FALSE))</f>
        <v>0</v>
      </c>
      <c r="L74" s="52" t="str">
        <f>IF(VLOOKUP($A74,'[1]2. Child Protection'!$B$8:$BG$226,'[1]2. Child Protection'!X$1,FALSE)=D74,"",VLOOKUP($A74,'[1]2. Child Protection'!$B$8:$BG$226,'[1]2. Child Protection'!X$1,FALSE)-D74)</f>
        <v/>
      </c>
      <c r="M74" s="52">
        <f>IF(VLOOKUP($A74,'[1]2. Child Protection'!$B$8:$BG$226,'[1]2. Child Protection'!Y$1,FALSE)=E74,"",VLOOKUP($A74,'[1]2. Child Protection'!$B$8:$BG$226,'[1]2. Child Protection'!Y$1,FALSE))</f>
        <v>0</v>
      </c>
      <c r="N74" s="52" t="str">
        <f>IF(VLOOKUP($A74,'[1]2. Child Protection'!$B$8:$BG$226,'[1]2. Child Protection'!Z$1,FALSE)=F74,"",VLOOKUP($A74,'[1]2. Child Protection'!$B$8:$BG$226,'[1]2. Child Protection'!Z$1,FALSE)-F74)</f>
        <v/>
      </c>
      <c r="O74" s="52">
        <f>IF(VLOOKUP($A74,'[1]2. Child Protection'!$B$8:$BG$226,'[1]2. Child Protection'!AA$1,FALSE)=G74,"",VLOOKUP($A74,'[1]2. Child Protection'!$B$8:$BG$226,'[1]2. Child Protection'!AA$1,FALSE))</f>
        <v>0</v>
      </c>
      <c r="P74" s="3" t="str">
        <f>IF(VLOOKUP($A74,'[1]2. Child Protection'!$B$8:$BG$226,'[1]2. Child Protection'!AB$1,FALSE)=H74,"",VLOOKUP($A74,'[1]2. Child Protection'!$B$8:$BG$226,'[1]2. Child Protection'!AB$1,FALSE))</f>
        <v>MICS 2021 Preliminary report</v>
      </c>
    </row>
    <row r="75" spans="1:16" x14ac:dyDescent="0.3">
      <c r="A75" s="2" t="s">
        <v>113</v>
      </c>
      <c r="B75" s="13">
        <v>100</v>
      </c>
      <c r="C75" s="14" t="s">
        <v>19</v>
      </c>
      <c r="D75" s="13">
        <v>100</v>
      </c>
      <c r="E75" s="14" t="s">
        <v>19</v>
      </c>
      <c r="F75" s="13">
        <v>100</v>
      </c>
      <c r="G75" s="14" t="s">
        <v>19</v>
      </c>
      <c r="H75" s="17" t="s">
        <v>30</v>
      </c>
      <c r="J75" s="52" t="str">
        <f>IF(VLOOKUP($A75,'[1]2. Child Protection'!$B$8:$BG$226,'[1]2. Child Protection'!V$1,FALSE)=B75,"",VLOOKUP($A75,'[1]2. Child Protection'!$B$8:$BG$226,'[1]2. Child Protection'!V$1,FALSE)-B75)</f>
        <v/>
      </c>
      <c r="K75" s="52" t="str">
        <f>IF(VLOOKUP($A75,'[1]2. Child Protection'!$B$8:$BG$226,'[1]2. Child Protection'!W$1,FALSE)=C75,"",VLOOKUP($A75,'[1]2. Child Protection'!$B$8:$BG$226,'[1]2. Child Protection'!W$1,FALSE))</f>
        <v/>
      </c>
      <c r="L75" s="52" t="str">
        <f>IF(VLOOKUP($A75,'[1]2. Child Protection'!$B$8:$BG$226,'[1]2. Child Protection'!X$1,FALSE)=D75,"",VLOOKUP($A75,'[1]2. Child Protection'!$B$8:$BG$226,'[1]2. Child Protection'!X$1,FALSE)-D75)</f>
        <v/>
      </c>
      <c r="M75" s="52" t="str">
        <f>IF(VLOOKUP($A75,'[1]2. Child Protection'!$B$8:$BG$226,'[1]2. Child Protection'!Y$1,FALSE)=E75,"",VLOOKUP($A75,'[1]2. Child Protection'!$B$8:$BG$226,'[1]2. Child Protection'!Y$1,FALSE))</f>
        <v/>
      </c>
      <c r="N75" s="52" t="str">
        <f>IF(VLOOKUP($A75,'[1]2. Child Protection'!$B$8:$BG$226,'[1]2. Child Protection'!Z$1,FALSE)=F75,"",VLOOKUP($A75,'[1]2. Child Protection'!$B$8:$BG$226,'[1]2. Child Protection'!Z$1,FALSE)-F75)</f>
        <v/>
      </c>
      <c r="O75" s="52" t="str">
        <f>IF(VLOOKUP($A75,'[1]2. Child Protection'!$B$8:$BG$226,'[1]2. Child Protection'!AA$1,FALSE)=G75,"",VLOOKUP($A75,'[1]2. Child Protection'!$B$8:$BG$226,'[1]2. Child Protection'!AA$1,FALSE))</f>
        <v/>
      </c>
      <c r="P75" s="3" t="str">
        <f>IF(VLOOKUP($A75,'[1]2. Child Protection'!$B$8:$BG$226,'[1]2. Child Protection'!AB$1,FALSE)=H75,"",VLOOKUP($A75,'[1]2. Child Protection'!$B$8:$BG$226,'[1]2. Child Protection'!AB$1,FALSE))</f>
        <v>UNSD Population and Vital Statistics Report, January 2021, latest update on 4 Jan 2022</v>
      </c>
    </row>
    <row r="76" spans="1:16" x14ac:dyDescent="0.3">
      <c r="A76" s="2" t="s">
        <v>114</v>
      </c>
      <c r="B76" s="13">
        <v>100</v>
      </c>
      <c r="C76" s="14" t="s">
        <v>19</v>
      </c>
      <c r="D76" s="13">
        <v>100</v>
      </c>
      <c r="E76" s="14" t="s">
        <v>19</v>
      </c>
      <c r="F76" s="13">
        <v>100</v>
      </c>
      <c r="G76" s="14" t="s">
        <v>19</v>
      </c>
      <c r="H76" s="17" t="s">
        <v>30</v>
      </c>
      <c r="J76" s="52" t="str">
        <f>IF(VLOOKUP($A76,'[1]2. Child Protection'!$B$8:$BG$226,'[1]2. Child Protection'!V$1,FALSE)=B76,"",VLOOKUP($A76,'[1]2. Child Protection'!$B$8:$BG$226,'[1]2. Child Protection'!V$1,FALSE)-B76)</f>
        <v/>
      </c>
      <c r="K76" s="52" t="str">
        <f>IF(VLOOKUP($A76,'[1]2. Child Protection'!$B$8:$BG$226,'[1]2. Child Protection'!W$1,FALSE)=C76,"",VLOOKUP($A76,'[1]2. Child Protection'!$B$8:$BG$226,'[1]2. Child Protection'!W$1,FALSE))</f>
        <v/>
      </c>
      <c r="L76" s="52" t="str">
        <f>IF(VLOOKUP($A76,'[1]2. Child Protection'!$B$8:$BG$226,'[1]2. Child Protection'!X$1,FALSE)=D76,"",VLOOKUP($A76,'[1]2. Child Protection'!$B$8:$BG$226,'[1]2. Child Protection'!X$1,FALSE)-D76)</f>
        <v/>
      </c>
      <c r="M76" s="52" t="str">
        <f>IF(VLOOKUP($A76,'[1]2. Child Protection'!$B$8:$BG$226,'[1]2. Child Protection'!Y$1,FALSE)=E76,"",VLOOKUP($A76,'[1]2. Child Protection'!$B$8:$BG$226,'[1]2. Child Protection'!Y$1,FALSE))</f>
        <v/>
      </c>
      <c r="N76" s="52" t="str">
        <f>IF(VLOOKUP($A76,'[1]2. Child Protection'!$B$8:$BG$226,'[1]2. Child Protection'!Z$1,FALSE)=F76,"",VLOOKUP($A76,'[1]2. Child Protection'!$B$8:$BG$226,'[1]2. Child Protection'!Z$1,FALSE)-F76)</f>
        <v/>
      </c>
      <c r="O76" s="52" t="str">
        <f>IF(VLOOKUP($A76,'[1]2. Child Protection'!$B$8:$BG$226,'[1]2. Child Protection'!AA$1,FALSE)=G76,"",VLOOKUP($A76,'[1]2. Child Protection'!$B$8:$BG$226,'[1]2. Child Protection'!AA$1,FALSE))</f>
        <v/>
      </c>
      <c r="P76" s="3" t="str">
        <f>IF(VLOOKUP($A76,'[1]2. Child Protection'!$B$8:$BG$226,'[1]2. Child Protection'!AB$1,FALSE)=H76,"",VLOOKUP($A76,'[1]2. Child Protection'!$B$8:$BG$226,'[1]2. Child Protection'!AB$1,FALSE))</f>
        <v>UNSD Population and Vital Statistics Report, January 2021, latest update on 4 Jan 2022</v>
      </c>
    </row>
    <row r="77" spans="1:16" x14ac:dyDescent="0.3">
      <c r="A77" s="2" t="s">
        <v>115</v>
      </c>
      <c r="B77" s="13">
        <v>89.6</v>
      </c>
      <c r="C77" s="14" t="s">
        <v>12</v>
      </c>
      <c r="D77" s="15">
        <v>91</v>
      </c>
      <c r="E77" s="16" t="s">
        <v>12</v>
      </c>
      <c r="F77" s="15">
        <v>88</v>
      </c>
      <c r="G77" s="16" t="s">
        <v>12</v>
      </c>
      <c r="H77" s="17" t="s">
        <v>78</v>
      </c>
      <c r="J77" s="52" t="str">
        <f>IF(VLOOKUP($A77,'[1]2. Child Protection'!$B$8:$BG$226,'[1]2. Child Protection'!V$1,FALSE)=B77,"",VLOOKUP($A77,'[1]2. Child Protection'!$B$8:$BG$226,'[1]2. Child Protection'!V$1,FALSE)-B77)</f>
        <v/>
      </c>
      <c r="K77" s="52" t="str">
        <f>IF(VLOOKUP($A77,'[1]2. Child Protection'!$B$8:$BG$226,'[1]2. Child Protection'!W$1,FALSE)=C77,"",VLOOKUP($A77,'[1]2. Child Protection'!$B$8:$BG$226,'[1]2. Child Protection'!W$1,FALSE))</f>
        <v/>
      </c>
      <c r="L77" s="52" t="str">
        <f>IF(VLOOKUP($A77,'[1]2. Child Protection'!$B$8:$BG$226,'[1]2. Child Protection'!X$1,FALSE)=D77,"",VLOOKUP($A77,'[1]2. Child Protection'!$B$8:$BG$226,'[1]2. Child Protection'!X$1,FALSE)-D77)</f>
        <v/>
      </c>
      <c r="M77" s="52" t="str">
        <f>IF(VLOOKUP($A77,'[1]2. Child Protection'!$B$8:$BG$226,'[1]2. Child Protection'!Y$1,FALSE)=E77,"",VLOOKUP($A77,'[1]2. Child Protection'!$B$8:$BG$226,'[1]2. Child Protection'!Y$1,FALSE))</f>
        <v/>
      </c>
      <c r="N77" s="52" t="str">
        <f>IF(VLOOKUP($A77,'[1]2. Child Protection'!$B$8:$BG$226,'[1]2. Child Protection'!Z$1,FALSE)=F77,"",VLOOKUP($A77,'[1]2. Child Protection'!$B$8:$BG$226,'[1]2. Child Protection'!Z$1,FALSE)-F77)</f>
        <v/>
      </c>
      <c r="O77" s="52" t="str">
        <f>IF(VLOOKUP($A77,'[1]2. Child Protection'!$B$8:$BG$226,'[1]2. Child Protection'!AA$1,FALSE)=G77,"",VLOOKUP($A77,'[1]2. Child Protection'!$B$8:$BG$226,'[1]2. Child Protection'!AA$1,FALSE))</f>
        <v/>
      </c>
      <c r="P77" s="3" t="str">
        <f>IF(VLOOKUP($A77,'[1]2. Child Protection'!$B$8:$BG$226,'[1]2. Child Protection'!AB$1,FALSE)=H77,"",VLOOKUP($A77,'[1]2. Child Protection'!$B$8:$BG$226,'[1]2. Child Protection'!AB$1,FALSE))</f>
        <v/>
      </c>
    </row>
    <row r="78" spans="1:16" x14ac:dyDescent="0.3">
      <c r="A78" s="2" t="s">
        <v>116</v>
      </c>
      <c r="B78" s="13">
        <v>57.9</v>
      </c>
      <c r="C78" s="14" t="s">
        <v>12</v>
      </c>
      <c r="D78" s="15">
        <v>59.5</v>
      </c>
      <c r="E78" s="16" t="s">
        <v>12</v>
      </c>
      <c r="F78" s="15">
        <v>56.2</v>
      </c>
      <c r="G78" s="16" t="s">
        <v>12</v>
      </c>
      <c r="H78" s="17" t="s">
        <v>117</v>
      </c>
      <c r="J78" s="52">
        <f>IF(VLOOKUP($A78,'[1]2. Child Protection'!$B$8:$BG$226,'[1]2. Child Protection'!V$1,FALSE)=B78,"",VLOOKUP($A78,'[1]2. Child Protection'!$B$8:$BG$226,'[1]2. Child Protection'!V$1,FALSE)-B78)</f>
        <v>1.1000000000000014</v>
      </c>
      <c r="K78" s="52" t="str">
        <f>IF(VLOOKUP($A78,'[1]2. Child Protection'!$B$8:$BG$226,'[1]2. Child Protection'!W$1,FALSE)=C78,"",VLOOKUP($A78,'[1]2. Child Protection'!$B$8:$BG$226,'[1]2. Child Protection'!W$1,FALSE))</f>
        <v/>
      </c>
      <c r="L78" s="52">
        <f>IF(VLOOKUP($A78,'[1]2. Child Protection'!$B$8:$BG$226,'[1]2. Child Protection'!X$1,FALSE)=D78,"",VLOOKUP($A78,'[1]2. Child Protection'!$B$8:$BG$226,'[1]2. Child Protection'!X$1,FALSE)-D78)</f>
        <v>0.79999999999999716</v>
      </c>
      <c r="M78" s="52" t="str">
        <f>IF(VLOOKUP($A78,'[1]2. Child Protection'!$B$8:$BG$226,'[1]2. Child Protection'!Y$1,FALSE)=E78,"",VLOOKUP($A78,'[1]2. Child Protection'!$B$8:$BG$226,'[1]2. Child Protection'!Y$1,FALSE))</f>
        <v/>
      </c>
      <c r="N78" s="52">
        <f>IF(VLOOKUP($A78,'[1]2. Child Protection'!$B$8:$BG$226,'[1]2. Child Protection'!Z$1,FALSE)=F78,"",VLOOKUP($A78,'[1]2. Child Protection'!$B$8:$BG$226,'[1]2. Child Protection'!Z$1,FALSE)-F78)</f>
        <v>1.5</v>
      </c>
      <c r="O78" s="52" t="str">
        <f>IF(VLOOKUP($A78,'[1]2. Child Protection'!$B$8:$BG$226,'[1]2. Child Protection'!AA$1,FALSE)=G78,"",VLOOKUP($A78,'[1]2. Child Protection'!$B$8:$BG$226,'[1]2. Child Protection'!AA$1,FALSE))</f>
        <v/>
      </c>
      <c r="P78" s="3" t="str">
        <f>IF(VLOOKUP($A78,'[1]2. Child Protection'!$B$8:$BG$226,'[1]2. Child Protection'!AB$1,FALSE)=H78,"",VLOOKUP($A78,'[1]2. Child Protection'!$B$8:$BG$226,'[1]2. Child Protection'!AB$1,FALSE))</f>
        <v>DHS 2019-20</v>
      </c>
    </row>
    <row r="79" spans="1:16" x14ac:dyDescent="0.3">
      <c r="A79" s="2" t="s">
        <v>119</v>
      </c>
      <c r="B79" s="13">
        <v>98.5</v>
      </c>
      <c r="C79" s="14" t="s">
        <v>12</v>
      </c>
      <c r="D79" s="15">
        <v>98.5</v>
      </c>
      <c r="E79" s="16" t="s">
        <v>12</v>
      </c>
      <c r="F79" s="15">
        <v>98.6</v>
      </c>
      <c r="G79" s="16" t="s">
        <v>12</v>
      </c>
      <c r="H79" s="17" t="s">
        <v>120</v>
      </c>
      <c r="J79" s="52" t="str">
        <f>IF(VLOOKUP($A79,'[1]2. Child Protection'!$B$8:$BG$226,'[1]2. Child Protection'!V$1,FALSE)=B79,"",VLOOKUP($A79,'[1]2. Child Protection'!$B$8:$BG$226,'[1]2. Child Protection'!V$1,FALSE)-B79)</f>
        <v/>
      </c>
      <c r="K79" s="52" t="str">
        <f>IF(VLOOKUP($A79,'[1]2. Child Protection'!$B$8:$BG$226,'[1]2. Child Protection'!W$1,FALSE)=C79,"",VLOOKUP($A79,'[1]2. Child Protection'!$B$8:$BG$226,'[1]2. Child Protection'!W$1,FALSE))</f>
        <v/>
      </c>
      <c r="L79" s="52" t="str">
        <f>IF(VLOOKUP($A79,'[1]2. Child Protection'!$B$8:$BG$226,'[1]2. Child Protection'!X$1,FALSE)=D79,"",VLOOKUP($A79,'[1]2. Child Protection'!$B$8:$BG$226,'[1]2. Child Protection'!X$1,FALSE)-D79)</f>
        <v/>
      </c>
      <c r="M79" s="52" t="str">
        <f>IF(VLOOKUP($A79,'[1]2. Child Protection'!$B$8:$BG$226,'[1]2. Child Protection'!Y$1,FALSE)=E79,"",VLOOKUP($A79,'[1]2. Child Protection'!$B$8:$BG$226,'[1]2. Child Protection'!Y$1,FALSE))</f>
        <v/>
      </c>
      <c r="N79" s="52" t="str">
        <f>IF(VLOOKUP($A79,'[1]2. Child Protection'!$B$8:$BG$226,'[1]2. Child Protection'!Z$1,FALSE)=F79,"",VLOOKUP($A79,'[1]2. Child Protection'!$B$8:$BG$226,'[1]2. Child Protection'!Z$1,FALSE)-F79)</f>
        <v/>
      </c>
      <c r="O79" s="52" t="str">
        <f>IF(VLOOKUP($A79,'[1]2. Child Protection'!$B$8:$BG$226,'[1]2. Child Protection'!AA$1,FALSE)=G79,"",VLOOKUP($A79,'[1]2. Child Protection'!$B$8:$BG$226,'[1]2. Child Protection'!AA$1,FALSE))</f>
        <v/>
      </c>
      <c r="P79" s="3" t="str">
        <f>IF(VLOOKUP($A79,'[1]2. Child Protection'!$B$8:$BG$226,'[1]2. Child Protection'!AB$1,FALSE)=H79,"",VLOOKUP($A79,'[1]2. Child Protection'!$B$8:$BG$226,'[1]2. Child Protection'!AB$1,FALSE))</f>
        <v/>
      </c>
    </row>
    <row r="80" spans="1:16" x14ac:dyDescent="0.3">
      <c r="A80" s="2" t="s">
        <v>121</v>
      </c>
      <c r="B80" s="13">
        <v>100</v>
      </c>
      <c r="C80" s="14" t="s">
        <v>28</v>
      </c>
      <c r="D80" s="15">
        <v>100</v>
      </c>
      <c r="E80" s="16" t="s">
        <v>28</v>
      </c>
      <c r="F80" s="15">
        <v>100</v>
      </c>
      <c r="G80" s="16" t="s">
        <v>28</v>
      </c>
      <c r="H80" s="17" t="s">
        <v>122</v>
      </c>
      <c r="J80" s="52" t="str">
        <f>IF(VLOOKUP($A80,'[1]2. Child Protection'!$B$8:$BG$226,'[1]2. Child Protection'!V$1,FALSE)=B80,"",VLOOKUP($A80,'[1]2. Child Protection'!$B$8:$BG$226,'[1]2. Child Protection'!V$1,FALSE)-B80)</f>
        <v/>
      </c>
      <c r="K80" s="52" t="str">
        <f>IF(VLOOKUP($A80,'[1]2. Child Protection'!$B$8:$BG$226,'[1]2. Child Protection'!W$1,FALSE)=C80,"",VLOOKUP($A80,'[1]2. Child Protection'!$B$8:$BG$226,'[1]2. Child Protection'!W$1,FALSE))</f>
        <v>v</v>
      </c>
      <c r="L80" s="52" t="str">
        <f>IF(VLOOKUP($A80,'[1]2. Child Protection'!$B$8:$BG$226,'[1]2. Child Protection'!X$1,FALSE)=D80,"",VLOOKUP($A80,'[1]2. Child Protection'!$B$8:$BG$226,'[1]2. Child Protection'!X$1,FALSE)-D80)</f>
        <v/>
      </c>
      <c r="M80" s="52" t="str">
        <f>IF(VLOOKUP($A80,'[1]2. Child Protection'!$B$8:$BG$226,'[1]2. Child Protection'!Y$1,FALSE)=E80,"",VLOOKUP($A80,'[1]2. Child Protection'!$B$8:$BG$226,'[1]2. Child Protection'!Y$1,FALSE))</f>
        <v>v</v>
      </c>
      <c r="N80" s="52" t="str">
        <f>IF(VLOOKUP($A80,'[1]2. Child Protection'!$B$8:$BG$226,'[1]2. Child Protection'!Z$1,FALSE)=F80,"",VLOOKUP($A80,'[1]2. Child Protection'!$B$8:$BG$226,'[1]2. Child Protection'!Z$1,FALSE)-F80)</f>
        <v/>
      </c>
      <c r="O80" s="52" t="str">
        <f>IF(VLOOKUP($A80,'[1]2. Child Protection'!$B$8:$BG$226,'[1]2. Child Protection'!AA$1,FALSE)=G80,"",VLOOKUP($A80,'[1]2. Child Protection'!$B$8:$BG$226,'[1]2. Child Protection'!AA$1,FALSE))</f>
        <v>v</v>
      </c>
      <c r="P80" s="3" t="str">
        <f>IF(VLOOKUP($A80,'[1]2. Child Protection'!$B$8:$BG$226,'[1]2. Child Protection'!AB$1,FALSE)=H80,"",VLOOKUP($A80,'[1]2. Child Protection'!$B$8:$BG$226,'[1]2. Child Protection'!AB$1,FALSE))</f>
        <v/>
      </c>
    </row>
    <row r="81" spans="1:16" x14ac:dyDescent="0.3">
      <c r="A81" s="2" t="s">
        <v>123</v>
      </c>
      <c r="B81" s="13">
        <v>70.599999999999994</v>
      </c>
      <c r="C81" s="14" t="s">
        <v>12</v>
      </c>
      <c r="D81" s="15">
        <v>72</v>
      </c>
      <c r="E81" s="16" t="s">
        <v>12</v>
      </c>
      <c r="F81" s="15">
        <v>69.2</v>
      </c>
      <c r="G81" s="16" t="s">
        <v>12</v>
      </c>
      <c r="H81" s="17" t="s">
        <v>96</v>
      </c>
      <c r="J81" s="52" t="str">
        <f>IF(VLOOKUP($A81,'[1]2. Child Protection'!$B$8:$BG$226,'[1]2. Child Protection'!V$1,FALSE)=B81,"",VLOOKUP($A81,'[1]2. Child Protection'!$B$8:$BG$226,'[1]2. Child Protection'!V$1,FALSE)-B81)</f>
        <v/>
      </c>
      <c r="K81" s="52" t="str">
        <f>IF(VLOOKUP($A81,'[1]2. Child Protection'!$B$8:$BG$226,'[1]2. Child Protection'!W$1,FALSE)=C81,"",VLOOKUP($A81,'[1]2. Child Protection'!$B$8:$BG$226,'[1]2. Child Protection'!W$1,FALSE))</f>
        <v/>
      </c>
      <c r="L81" s="52" t="str">
        <f>IF(VLOOKUP($A81,'[1]2. Child Protection'!$B$8:$BG$226,'[1]2. Child Protection'!X$1,FALSE)=D81,"",VLOOKUP($A81,'[1]2. Child Protection'!$B$8:$BG$226,'[1]2. Child Protection'!X$1,FALSE)-D81)</f>
        <v/>
      </c>
      <c r="M81" s="52" t="str">
        <f>IF(VLOOKUP($A81,'[1]2. Child Protection'!$B$8:$BG$226,'[1]2. Child Protection'!Y$1,FALSE)=E81,"",VLOOKUP($A81,'[1]2. Child Protection'!$B$8:$BG$226,'[1]2. Child Protection'!Y$1,FALSE))</f>
        <v/>
      </c>
      <c r="N81" s="52" t="str">
        <f>IF(VLOOKUP($A81,'[1]2. Child Protection'!$B$8:$BG$226,'[1]2. Child Protection'!Z$1,FALSE)=F81,"",VLOOKUP($A81,'[1]2. Child Protection'!$B$8:$BG$226,'[1]2. Child Protection'!Z$1,FALSE)-F81)</f>
        <v/>
      </c>
      <c r="O81" s="52" t="str">
        <f>IF(VLOOKUP($A81,'[1]2. Child Protection'!$B$8:$BG$226,'[1]2. Child Protection'!AA$1,FALSE)=G81,"",VLOOKUP($A81,'[1]2. Child Protection'!$B$8:$BG$226,'[1]2. Child Protection'!AA$1,FALSE))</f>
        <v/>
      </c>
      <c r="P81" s="3" t="str">
        <f>IF(VLOOKUP($A81,'[1]2. Child Protection'!$B$8:$BG$226,'[1]2. Child Protection'!AB$1,FALSE)=H81,"",VLOOKUP($A81,'[1]2. Child Protection'!$B$8:$BG$226,'[1]2. Child Protection'!AB$1,FALSE))</f>
        <v/>
      </c>
    </row>
    <row r="82" spans="1:16" x14ac:dyDescent="0.3">
      <c r="A82" s="2" t="s">
        <v>124</v>
      </c>
      <c r="B82" s="13">
        <v>100</v>
      </c>
      <c r="C82" s="14" t="s">
        <v>19</v>
      </c>
      <c r="D82" s="13">
        <v>100</v>
      </c>
      <c r="E82" s="14" t="s">
        <v>19</v>
      </c>
      <c r="F82" s="13">
        <v>100</v>
      </c>
      <c r="G82" s="14" t="s">
        <v>19</v>
      </c>
      <c r="H82" s="17" t="s">
        <v>30</v>
      </c>
      <c r="J82" s="52" t="str">
        <f>IF(VLOOKUP($A82,'[1]2. Child Protection'!$B$8:$BG$226,'[1]2. Child Protection'!V$1,FALSE)=B82,"",VLOOKUP($A82,'[1]2. Child Protection'!$B$8:$BG$226,'[1]2. Child Protection'!V$1,FALSE)-B82)</f>
        <v/>
      </c>
      <c r="K82" s="52" t="str">
        <f>IF(VLOOKUP($A82,'[1]2. Child Protection'!$B$8:$BG$226,'[1]2. Child Protection'!W$1,FALSE)=C82,"",VLOOKUP($A82,'[1]2. Child Protection'!$B$8:$BG$226,'[1]2. Child Protection'!W$1,FALSE))</f>
        <v/>
      </c>
      <c r="L82" s="52" t="str">
        <f>IF(VLOOKUP($A82,'[1]2. Child Protection'!$B$8:$BG$226,'[1]2. Child Protection'!X$1,FALSE)=D82,"",VLOOKUP($A82,'[1]2. Child Protection'!$B$8:$BG$226,'[1]2. Child Protection'!X$1,FALSE)-D82)</f>
        <v/>
      </c>
      <c r="M82" s="52" t="str">
        <f>IF(VLOOKUP($A82,'[1]2. Child Protection'!$B$8:$BG$226,'[1]2. Child Protection'!Y$1,FALSE)=E82,"",VLOOKUP($A82,'[1]2. Child Protection'!$B$8:$BG$226,'[1]2. Child Protection'!Y$1,FALSE))</f>
        <v/>
      </c>
      <c r="N82" s="52" t="str">
        <f>IF(VLOOKUP($A82,'[1]2. Child Protection'!$B$8:$BG$226,'[1]2. Child Protection'!Z$1,FALSE)=F82,"",VLOOKUP($A82,'[1]2. Child Protection'!$B$8:$BG$226,'[1]2. Child Protection'!Z$1,FALSE)-F82)</f>
        <v/>
      </c>
      <c r="O82" s="52" t="str">
        <f>IF(VLOOKUP($A82,'[1]2. Child Protection'!$B$8:$BG$226,'[1]2. Child Protection'!AA$1,FALSE)=G82,"",VLOOKUP($A82,'[1]2. Child Protection'!$B$8:$BG$226,'[1]2. Child Protection'!AA$1,FALSE))</f>
        <v/>
      </c>
      <c r="P82" s="3" t="str">
        <f>IF(VLOOKUP($A82,'[1]2. Child Protection'!$B$8:$BG$226,'[1]2. Child Protection'!AB$1,FALSE)=H82,"",VLOOKUP($A82,'[1]2. Child Protection'!$B$8:$BG$226,'[1]2. Child Protection'!AB$1,FALSE))</f>
        <v>UNSD Population and Vital Statistics Report, January 2021, latest update on 4 Jan 2022</v>
      </c>
    </row>
    <row r="83" spans="1:16" x14ac:dyDescent="0.3">
      <c r="A83" s="2" t="s">
        <v>138</v>
      </c>
      <c r="B83" s="13" t="s">
        <v>23</v>
      </c>
      <c r="C83" s="14" t="s">
        <v>23</v>
      </c>
      <c r="D83" s="15" t="s">
        <v>23</v>
      </c>
      <c r="E83" s="16" t="s">
        <v>23</v>
      </c>
      <c r="F83" s="15" t="s">
        <v>23</v>
      </c>
      <c r="G83" s="16" t="s">
        <v>23</v>
      </c>
      <c r="H83" s="17" t="s">
        <v>23</v>
      </c>
      <c r="J83" s="52" t="str">
        <f>IF(VLOOKUP($A83,'[1]2. Child Protection'!$B$8:$BG$226,'[1]2. Child Protection'!V$1,FALSE)=B83,"",VLOOKUP($A83,'[1]2. Child Protection'!$B$8:$BG$226,'[1]2. Child Protection'!V$1,FALSE)-B83)</f>
        <v/>
      </c>
      <c r="K83" s="52">
        <f>IF(VLOOKUP($A83,'[1]2. Child Protection'!$B$8:$BG$226,'[1]2. Child Protection'!W$1,FALSE)=C83,"",VLOOKUP($A83,'[1]2. Child Protection'!$B$8:$BG$226,'[1]2. Child Protection'!W$1,FALSE))</f>
        <v>0</v>
      </c>
      <c r="L83" s="52" t="str">
        <f>IF(VLOOKUP($A83,'[1]2. Child Protection'!$B$8:$BG$226,'[1]2. Child Protection'!X$1,FALSE)=D83,"",VLOOKUP($A83,'[1]2. Child Protection'!$B$8:$BG$226,'[1]2. Child Protection'!X$1,FALSE)-D83)</f>
        <v/>
      </c>
      <c r="M83" s="52">
        <f>IF(VLOOKUP($A83,'[1]2. Child Protection'!$B$8:$BG$226,'[1]2. Child Protection'!Y$1,FALSE)=E83,"",VLOOKUP($A83,'[1]2. Child Protection'!$B$8:$BG$226,'[1]2. Child Protection'!Y$1,FALSE))</f>
        <v>0</v>
      </c>
      <c r="N83" s="52" t="str">
        <f>IF(VLOOKUP($A83,'[1]2. Child Protection'!$B$8:$BG$226,'[1]2. Child Protection'!Z$1,FALSE)=F83,"",VLOOKUP($A83,'[1]2. Child Protection'!$B$8:$BG$226,'[1]2. Child Protection'!Z$1,FALSE)-F83)</f>
        <v/>
      </c>
      <c r="O83" s="52">
        <f>IF(VLOOKUP($A83,'[1]2. Child Protection'!$B$8:$BG$226,'[1]2. Child Protection'!AA$1,FALSE)=G83,"",VLOOKUP($A83,'[1]2. Child Protection'!$B$8:$BG$226,'[1]2. Child Protection'!AA$1,FALSE))</f>
        <v>0</v>
      </c>
      <c r="P83" s="3">
        <f>IF(VLOOKUP($A83,'[1]2. Child Protection'!$B$8:$BG$226,'[1]2. Child Protection'!AB$1,FALSE)=H83,"",VLOOKUP($A83,'[1]2. Child Protection'!$B$8:$BG$226,'[1]2. Child Protection'!AB$1,FALSE))</f>
        <v>0</v>
      </c>
    </row>
    <row r="84" spans="1:16" x14ac:dyDescent="0.3">
      <c r="A84" s="2" t="s">
        <v>126</v>
      </c>
      <c r="B84" s="13">
        <v>96.4</v>
      </c>
      <c r="C84" s="14" t="s">
        <v>28</v>
      </c>
      <c r="D84" s="15" t="s">
        <v>23</v>
      </c>
      <c r="E84" s="16" t="s">
        <v>28</v>
      </c>
      <c r="F84" s="15" t="s">
        <v>23</v>
      </c>
      <c r="G84" s="16" t="s">
        <v>28</v>
      </c>
      <c r="H84" s="17" t="s">
        <v>127</v>
      </c>
      <c r="J84" s="52" t="str">
        <f>IF(VLOOKUP($A84,'[1]2. Child Protection'!$B$8:$BG$226,'[1]2. Child Protection'!V$1,FALSE)=B84,"",VLOOKUP($A84,'[1]2. Child Protection'!$B$8:$BG$226,'[1]2. Child Protection'!V$1,FALSE)-B84)</f>
        <v/>
      </c>
      <c r="K84" s="52" t="str">
        <f>IF(VLOOKUP($A84,'[1]2. Child Protection'!$B$8:$BG$226,'[1]2. Child Protection'!W$1,FALSE)=C84,"",VLOOKUP($A84,'[1]2. Child Protection'!$B$8:$BG$226,'[1]2. Child Protection'!W$1,FALSE))</f>
        <v/>
      </c>
      <c r="L84" s="52" t="str">
        <f>IF(VLOOKUP($A84,'[1]2. Child Protection'!$B$8:$BG$226,'[1]2. Child Protection'!X$1,FALSE)=D84,"",VLOOKUP($A84,'[1]2. Child Protection'!$B$8:$BG$226,'[1]2. Child Protection'!X$1,FALSE)-D84)</f>
        <v/>
      </c>
      <c r="M84" s="52">
        <f>IF(VLOOKUP($A84,'[1]2. Child Protection'!$B$8:$BG$226,'[1]2. Child Protection'!Y$1,FALSE)=E84,"",VLOOKUP($A84,'[1]2. Child Protection'!$B$8:$BG$226,'[1]2. Child Protection'!Y$1,FALSE))</f>
        <v>0</v>
      </c>
      <c r="N84" s="52" t="str">
        <f>IF(VLOOKUP($A84,'[1]2. Child Protection'!$B$8:$BG$226,'[1]2. Child Protection'!Z$1,FALSE)=F84,"",VLOOKUP($A84,'[1]2. Child Protection'!$B$8:$BG$226,'[1]2. Child Protection'!Z$1,FALSE)-F84)</f>
        <v/>
      </c>
      <c r="O84" s="52">
        <f>IF(VLOOKUP($A84,'[1]2. Child Protection'!$B$8:$BG$226,'[1]2. Child Protection'!AA$1,FALSE)=G84,"",VLOOKUP($A84,'[1]2. Child Protection'!$B$8:$BG$226,'[1]2. Child Protection'!AA$1,FALSE))</f>
        <v>0</v>
      </c>
      <c r="P84" s="3" t="str">
        <f>IF(VLOOKUP($A84,'[1]2. Child Protection'!$B$8:$BG$226,'[1]2. Child Protection'!AB$1,FALSE)=H84,"",VLOOKUP($A84,'[1]2. Child Protection'!$B$8:$BG$226,'[1]2. Child Protection'!AB$1,FALSE))</f>
        <v/>
      </c>
    </row>
    <row r="85" spans="1:16" x14ac:dyDescent="0.3">
      <c r="A85" s="2" t="s">
        <v>128</v>
      </c>
      <c r="B85" s="13">
        <v>62</v>
      </c>
      <c r="C85" s="14" t="s">
        <v>12</v>
      </c>
      <c r="D85" s="15">
        <v>62.4</v>
      </c>
      <c r="E85" s="16" t="s">
        <v>12</v>
      </c>
      <c r="F85" s="15">
        <v>61.5</v>
      </c>
      <c r="G85" s="16" t="s">
        <v>12</v>
      </c>
      <c r="H85" s="17" t="s">
        <v>71</v>
      </c>
      <c r="J85" s="52" t="str">
        <f>IF(VLOOKUP($A85,'[1]2. Child Protection'!$B$8:$BG$226,'[1]2. Child Protection'!V$1,FALSE)=B85,"",VLOOKUP($A85,'[1]2. Child Protection'!$B$8:$BG$226,'[1]2. Child Protection'!V$1,FALSE)-B85)</f>
        <v/>
      </c>
      <c r="K85" s="52" t="str">
        <f>IF(VLOOKUP($A85,'[1]2. Child Protection'!$B$8:$BG$226,'[1]2. Child Protection'!W$1,FALSE)=C85,"",VLOOKUP($A85,'[1]2. Child Protection'!$B$8:$BG$226,'[1]2. Child Protection'!W$1,FALSE))</f>
        <v/>
      </c>
      <c r="L85" s="52" t="str">
        <f>IF(VLOOKUP($A85,'[1]2. Child Protection'!$B$8:$BG$226,'[1]2. Child Protection'!X$1,FALSE)=D85,"",VLOOKUP($A85,'[1]2. Child Protection'!$B$8:$BG$226,'[1]2. Child Protection'!X$1,FALSE)-D85)</f>
        <v/>
      </c>
      <c r="M85" s="52" t="str">
        <f>IF(VLOOKUP($A85,'[1]2. Child Protection'!$B$8:$BG$226,'[1]2. Child Protection'!Y$1,FALSE)=E85,"",VLOOKUP($A85,'[1]2. Child Protection'!$B$8:$BG$226,'[1]2. Child Protection'!Y$1,FALSE))</f>
        <v/>
      </c>
      <c r="N85" s="52" t="str">
        <f>IF(VLOOKUP($A85,'[1]2. Child Protection'!$B$8:$BG$226,'[1]2. Child Protection'!Z$1,FALSE)=F85,"",VLOOKUP($A85,'[1]2. Child Protection'!$B$8:$BG$226,'[1]2. Child Protection'!Z$1,FALSE)-F85)</f>
        <v/>
      </c>
      <c r="O85" s="52" t="str">
        <f>IF(VLOOKUP($A85,'[1]2. Child Protection'!$B$8:$BG$226,'[1]2. Child Protection'!AA$1,FALSE)=G85,"",VLOOKUP($A85,'[1]2. Child Protection'!$B$8:$BG$226,'[1]2. Child Protection'!AA$1,FALSE))</f>
        <v/>
      </c>
      <c r="P85" s="3" t="str">
        <f>IF(VLOOKUP($A85,'[1]2. Child Protection'!$B$8:$BG$226,'[1]2. Child Protection'!AB$1,FALSE)=H85,"",VLOOKUP($A85,'[1]2. Child Protection'!$B$8:$BG$226,'[1]2. Child Protection'!AB$1,FALSE))</f>
        <v/>
      </c>
    </row>
    <row r="86" spans="1:16" x14ac:dyDescent="0.3">
      <c r="A86" s="2" t="s">
        <v>129</v>
      </c>
      <c r="B86" s="13">
        <v>46</v>
      </c>
      <c r="C86" s="14" t="s">
        <v>12</v>
      </c>
      <c r="D86" s="15">
        <v>47.1</v>
      </c>
      <c r="E86" s="16" t="s">
        <v>12</v>
      </c>
      <c r="F86" s="15">
        <v>44.9</v>
      </c>
      <c r="G86" s="16" t="s">
        <v>12</v>
      </c>
      <c r="H86" s="17" t="s">
        <v>17</v>
      </c>
      <c r="J86" s="52" t="str">
        <f>IF(VLOOKUP($A86,'[1]2. Child Protection'!$B$8:$BG$226,'[1]2. Child Protection'!V$1,FALSE)=B86,"",VLOOKUP($A86,'[1]2. Child Protection'!$B$8:$BG$226,'[1]2. Child Protection'!V$1,FALSE)-B86)</f>
        <v/>
      </c>
      <c r="K86" s="52" t="str">
        <f>IF(VLOOKUP($A86,'[1]2. Child Protection'!$B$8:$BG$226,'[1]2. Child Protection'!W$1,FALSE)=C86,"",VLOOKUP($A86,'[1]2. Child Protection'!$B$8:$BG$226,'[1]2. Child Protection'!W$1,FALSE))</f>
        <v/>
      </c>
      <c r="L86" s="52" t="str">
        <f>IF(VLOOKUP($A86,'[1]2. Child Protection'!$B$8:$BG$226,'[1]2. Child Protection'!X$1,FALSE)=D86,"",VLOOKUP($A86,'[1]2. Child Protection'!$B$8:$BG$226,'[1]2. Child Protection'!X$1,FALSE)-D86)</f>
        <v/>
      </c>
      <c r="M86" s="52" t="str">
        <f>IF(VLOOKUP($A86,'[1]2. Child Protection'!$B$8:$BG$226,'[1]2. Child Protection'!Y$1,FALSE)=E86,"",VLOOKUP($A86,'[1]2. Child Protection'!$B$8:$BG$226,'[1]2. Child Protection'!Y$1,FALSE))</f>
        <v/>
      </c>
      <c r="N86" s="52" t="str">
        <f>IF(VLOOKUP($A86,'[1]2. Child Protection'!$B$8:$BG$226,'[1]2. Child Protection'!Z$1,FALSE)=F86,"",VLOOKUP($A86,'[1]2. Child Protection'!$B$8:$BG$226,'[1]2. Child Protection'!Z$1,FALSE)-F86)</f>
        <v/>
      </c>
      <c r="O86" s="52" t="str">
        <f>IF(VLOOKUP($A86,'[1]2. Child Protection'!$B$8:$BG$226,'[1]2. Child Protection'!AA$1,FALSE)=G86,"",VLOOKUP($A86,'[1]2. Child Protection'!$B$8:$BG$226,'[1]2. Child Protection'!AA$1,FALSE))</f>
        <v/>
      </c>
      <c r="P86" s="3" t="str">
        <f>IF(VLOOKUP($A86,'[1]2. Child Protection'!$B$8:$BG$226,'[1]2. Child Protection'!AB$1,FALSE)=H86,"",VLOOKUP($A86,'[1]2. Child Protection'!$B$8:$BG$226,'[1]2. Child Protection'!AB$1,FALSE))</f>
        <v/>
      </c>
    </row>
    <row r="87" spans="1:16" x14ac:dyDescent="0.3">
      <c r="A87" s="2" t="s">
        <v>130</v>
      </c>
      <c r="B87" s="13">
        <v>88.7</v>
      </c>
      <c r="C87" s="14" t="s">
        <v>12</v>
      </c>
      <c r="D87" s="15">
        <v>88.4</v>
      </c>
      <c r="E87" s="16" t="s">
        <v>12</v>
      </c>
      <c r="F87" s="15">
        <v>89.1</v>
      </c>
      <c r="G87" s="16" t="s">
        <v>12</v>
      </c>
      <c r="H87" s="17" t="s">
        <v>99</v>
      </c>
      <c r="J87" s="52">
        <f>IF(VLOOKUP($A87,'[1]2. Child Protection'!$B$8:$BG$226,'[1]2. Child Protection'!V$1,FALSE)=B87,"",VLOOKUP($A87,'[1]2. Child Protection'!$B$8:$BG$226,'[1]2. Child Protection'!V$1,FALSE)-B87)</f>
        <v>9.3999999999999915</v>
      </c>
      <c r="K87" s="52" t="str">
        <f>IF(VLOOKUP($A87,'[1]2. Child Protection'!$B$8:$BG$226,'[1]2. Child Protection'!W$1,FALSE)=C87,"",VLOOKUP($A87,'[1]2. Child Protection'!$B$8:$BG$226,'[1]2. Child Protection'!W$1,FALSE))</f>
        <v/>
      </c>
      <c r="L87" s="52">
        <f>IF(VLOOKUP($A87,'[1]2. Child Protection'!$B$8:$BG$226,'[1]2. Child Protection'!X$1,FALSE)=D87,"",VLOOKUP($A87,'[1]2. Child Protection'!$B$8:$BG$226,'[1]2. Child Protection'!X$1,FALSE)-D87)</f>
        <v>9.8999999999999915</v>
      </c>
      <c r="M87" s="52" t="str">
        <f>IF(VLOOKUP($A87,'[1]2. Child Protection'!$B$8:$BG$226,'[1]2. Child Protection'!Y$1,FALSE)=E87,"",VLOOKUP($A87,'[1]2. Child Protection'!$B$8:$BG$226,'[1]2. Child Protection'!Y$1,FALSE))</f>
        <v/>
      </c>
      <c r="N87" s="52">
        <f>IF(VLOOKUP($A87,'[1]2. Child Protection'!$B$8:$BG$226,'[1]2. Child Protection'!Z$1,FALSE)=F87,"",VLOOKUP($A87,'[1]2. Child Protection'!$B$8:$BG$226,'[1]2. Child Protection'!Z$1,FALSE)-F87)</f>
        <v>8.8000000000000114</v>
      </c>
      <c r="O87" s="52" t="str">
        <f>IF(VLOOKUP($A87,'[1]2. Child Protection'!$B$8:$BG$226,'[1]2. Child Protection'!AA$1,FALSE)=G87,"",VLOOKUP($A87,'[1]2. Child Protection'!$B$8:$BG$226,'[1]2. Child Protection'!AA$1,FALSE))</f>
        <v/>
      </c>
      <c r="P87" s="3" t="str">
        <f>IF(VLOOKUP($A87,'[1]2. Child Protection'!$B$8:$BG$226,'[1]2. Child Protection'!AB$1,FALSE)=H87,"",VLOOKUP($A87,'[1]2. Child Protection'!$B$8:$BG$226,'[1]2. Child Protection'!AB$1,FALSE))</f>
        <v>MICS 2019-20</v>
      </c>
    </row>
    <row r="88" spans="1:16" x14ac:dyDescent="0.3">
      <c r="A88" s="2" t="s">
        <v>131</v>
      </c>
      <c r="B88" s="13">
        <v>84.8</v>
      </c>
      <c r="C88" s="14" t="s">
        <v>12</v>
      </c>
      <c r="D88" s="15">
        <v>84.2</v>
      </c>
      <c r="E88" s="16" t="s">
        <v>12</v>
      </c>
      <c r="F88" s="15">
        <v>85.4</v>
      </c>
      <c r="G88" s="16" t="s">
        <v>12</v>
      </c>
      <c r="H88" s="17" t="s">
        <v>63</v>
      </c>
      <c r="J88" s="52" t="str">
        <f>IF(VLOOKUP($A88,'[1]2. Child Protection'!$B$8:$BG$226,'[1]2. Child Protection'!V$1,FALSE)=B88,"",VLOOKUP($A88,'[1]2. Child Protection'!$B$8:$BG$226,'[1]2. Child Protection'!V$1,FALSE)-B88)</f>
        <v/>
      </c>
      <c r="K88" s="52" t="str">
        <f>IF(VLOOKUP($A88,'[1]2. Child Protection'!$B$8:$BG$226,'[1]2. Child Protection'!W$1,FALSE)=C88,"",VLOOKUP($A88,'[1]2. Child Protection'!$B$8:$BG$226,'[1]2. Child Protection'!W$1,FALSE))</f>
        <v/>
      </c>
      <c r="L88" s="52" t="str">
        <f>IF(VLOOKUP($A88,'[1]2. Child Protection'!$B$8:$BG$226,'[1]2. Child Protection'!X$1,FALSE)=D88,"",VLOOKUP($A88,'[1]2. Child Protection'!$B$8:$BG$226,'[1]2. Child Protection'!X$1,FALSE)-D88)</f>
        <v/>
      </c>
      <c r="M88" s="52" t="str">
        <f>IF(VLOOKUP($A88,'[1]2. Child Protection'!$B$8:$BG$226,'[1]2. Child Protection'!Y$1,FALSE)=E88,"",VLOOKUP($A88,'[1]2. Child Protection'!$B$8:$BG$226,'[1]2. Child Protection'!Y$1,FALSE))</f>
        <v/>
      </c>
      <c r="N88" s="52" t="str">
        <f>IF(VLOOKUP($A88,'[1]2. Child Protection'!$B$8:$BG$226,'[1]2. Child Protection'!Z$1,FALSE)=F88,"",VLOOKUP($A88,'[1]2. Child Protection'!$B$8:$BG$226,'[1]2. Child Protection'!Z$1,FALSE)-F88)</f>
        <v/>
      </c>
      <c r="O88" s="52" t="str">
        <f>IF(VLOOKUP($A88,'[1]2. Child Protection'!$B$8:$BG$226,'[1]2. Child Protection'!AA$1,FALSE)=G88,"",VLOOKUP($A88,'[1]2. Child Protection'!$B$8:$BG$226,'[1]2. Child Protection'!AA$1,FALSE))</f>
        <v/>
      </c>
      <c r="P88" s="3" t="str">
        <f>IF(VLOOKUP($A88,'[1]2. Child Protection'!$B$8:$BG$226,'[1]2. Child Protection'!AB$1,FALSE)=H88,"",VLOOKUP($A88,'[1]2. Child Protection'!$B$8:$BG$226,'[1]2. Child Protection'!AB$1,FALSE))</f>
        <v/>
      </c>
    </row>
    <row r="89" spans="1:16" x14ac:dyDescent="0.3">
      <c r="A89" s="2" t="s">
        <v>147</v>
      </c>
      <c r="B89" s="15" t="s">
        <v>23</v>
      </c>
      <c r="C89" s="14" t="s">
        <v>23</v>
      </c>
      <c r="D89" s="15" t="s">
        <v>23</v>
      </c>
      <c r="E89" s="16" t="s">
        <v>23</v>
      </c>
      <c r="F89" s="15" t="s">
        <v>23</v>
      </c>
      <c r="G89" s="16" t="s">
        <v>23</v>
      </c>
      <c r="H89" s="17" t="s">
        <v>23</v>
      </c>
      <c r="J89" s="52" t="str">
        <f>IF(VLOOKUP($A89,'[1]2. Child Protection'!$B$8:$BG$226,'[1]2. Child Protection'!V$1,FALSE)=B89,"",VLOOKUP($A89,'[1]2. Child Protection'!$B$8:$BG$226,'[1]2. Child Protection'!V$1,FALSE)-B89)</f>
        <v/>
      </c>
      <c r="K89" s="52">
        <f>IF(VLOOKUP($A89,'[1]2. Child Protection'!$B$8:$BG$226,'[1]2. Child Protection'!W$1,FALSE)=C89,"",VLOOKUP($A89,'[1]2. Child Protection'!$B$8:$BG$226,'[1]2. Child Protection'!W$1,FALSE))</f>
        <v>0</v>
      </c>
      <c r="L89" s="52" t="str">
        <f>IF(VLOOKUP($A89,'[1]2. Child Protection'!$B$8:$BG$226,'[1]2. Child Protection'!X$1,FALSE)=D89,"",VLOOKUP($A89,'[1]2. Child Protection'!$B$8:$BG$226,'[1]2. Child Protection'!X$1,FALSE)-D89)</f>
        <v/>
      </c>
      <c r="M89" s="52">
        <f>IF(VLOOKUP($A89,'[1]2. Child Protection'!$B$8:$BG$226,'[1]2. Child Protection'!Y$1,FALSE)=E89,"",VLOOKUP($A89,'[1]2. Child Protection'!$B$8:$BG$226,'[1]2. Child Protection'!Y$1,FALSE))</f>
        <v>0</v>
      </c>
      <c r="N89" s="52" t="str">
        <f>IF(VLOOKUP($A89,'[1]2. Child Protection'!$B$8:$BG$226,'[1]2. Child Protection'!Z$1,FALSE)=F89,"",VLOOKUP($A89,'[1]2. Child Protection'!$B$8:$BG$226,'[1]2. Child Protection'!Z$1,FALSE)-F89)</f>
        <v/>
      </c>
      <c r="O89" s="52">
        <f>IF(VLOOKUP($A89,'[1]2. Child Protection'!$B$8:$BG$226,'[1]2. Child Protection'!AA$1,FALSE)=G89,"",VLOOKUP($A89,'[1]2. Child Protection'!$B$8:$BG$226,'[1]2. Child Protection'!AA$1,FALSE))</f>
        <v>0</v>
      </c>
      <c r="P89" s="3">
        <f>IF(VLOOKUP($A89,'[1]2. Child Protection'!$B$8:$BG$226,'[1]2. Child Protection'!AB$1,FALSE)=H89,"",VLOOKUP($A89,'[1]2. Child Protection'!$B$8:$BG$226,'[1]2. Child Protection'!AB$1,FALSE))</f>
        <v>0</v>
      </c>
    </row>
    <row r="90" spans="1:16" x14ac:dyDescent="0.3">
      <c r="A90" s="2" t="s">
        <v>132</v>
      </c>
      <c r="B90" s="13">
        <v>93.6</v>
      </c>
      <c r="C90" s="14" t="s">
        <v>12</v>
      </c>
      <c r="D90" s="15">
        <v>93.6</v>
      </c>
      <c r="E90" s="16" t="s">
        <v>12</v>
      </c>
      <c r="F90" s="15">
        <v>93.5</v>
      </c>
      <c r="G90" s="16" t="s">
        <v>12</v>
      </c>
      <c r="H90" s="17" t="s">
        <v>133</v>
      </c>
      <c r="J90" s="52">
        <f>IF(VLOOKUP($A90,'[1]2. Child Protection'!$B$8:$BG$226,'[1]2. Child Protection'!V$1,FALSE)=B90,"",VLOOKUP($A90,'[1]2. Child Protection'!$B$8:$BG$226,'[1]2. Child Protection'!V$1,FALSE)-B90)</f>
        <v>3.4000000000000057</v>
      </c>
      <c r="K90" s="52" t="str">
        <f>IF(VLOOKUP($A90,'[1]2. Child Protection'!$B$8:$BG$226,'[1]2. Child Protection'!W$1,FALSE)=C90,"",VLOOKUP($A90,'[1]2. Child Protection'!$B$8:$BG$226,'[1]2. Child Protection'!W$1,FALSE))</f>
        <v/>
      </c>
      <c r="L90" s="52">
        <f>IF(VLOOKUP($A90,'[1]2. Child Protection'!$B$8:$BG$226,'[1]2. Child Protection'!X$1,FALSE)=D90,"",VLOOKUP($A90,'[1]2. Child Protection'!$B$8:$BG$226,'[1]2. Child Protection'!X$1,FALSE)-D90)</f>
        <v>3.5</v>
      </c>
      <c r="M90" s="52" t="str">
        <f>IF(VLOOKUP($A90,'[1]2. Child Protection'!$B$8:$BG$226,'[1]2. Child Protection'!Y$1,FALSE)=E90,"",VLOOKUP($A90,'[1]2. Child Protection'!$B$8:$BG$226,'[1]2. Child Protection'!Y$1,FALSE))</f>
        <v/>
      </c>
      <c r="N90" s="52">
        <f>IF(VLOOKUP($A90,'[1]2. Child Protection'!$B$8:$BG$226,'[1]2. Child Protection'!Z$1,FALSE)=F90,"",VLOOKUP($A90,'[1]2. Child Protection'!$B$8:$BG$226,'[1]2. Child Protection'!Z$1,FALSE)-F90)</f>
        <v>3.4000000000000057</v>
      </c>
      <c r="O90" s="52" t="str">
        <f>IF(VLOOKUP($A90,'[1]2. Child Protection'!$B$8:$BG$226,'[1]2. Child Protection'!AA$1,FALSE)=G90,"",VLOOKUP($A90,'[1]2. Child Protection'!$B$8:$BG$226,'[1]2. Child Protection'!AA$1,FALSE))</f>
        <v/>
      </c>
      <c r="P90" s="3" t="str">
        <f>IF(VLOOKUP($A90,'[1]2. Child Protection'!$B$8:$BG$226,'[1]2. Child Protection'!AB$1,FALSE)=H90,"",VLOOKUP($A90,'[1]2. Child Protection'!$B$8:$BG$226,'[1]2. Child Protection'!AB$1,FALSE))</f>
        <v>MICS 2019</v>
      </c>
    </row>
    <row r="91" spans="1:16" x14ac:dyDescent="0.3">
      <c r="A91" s="2" t="s">
        <v>134</v>
      </c>
      <c r="B91" s="13">
        <v>100</v>
      </c>
      <c r="C91" s="14" t="s">
        <v>19</v>
      </c>
      <c r="D91" s="13">
        <v>100</v>
      </c>
      <c r="E91" s="14" t="s">
        <v>19</v>
      </c>
      <c r="F91" s="13">
        <v>100</v>
      </c>
      <c r="G91" s="14" t="s">
        <v>19</v>
      </c>
      <c r="H91" s="17" t="s">
        <v>30</v>
      </c>
      <c r="J91" s="52" t="str">
        <f>IF(VLOOKUP($A91,'[1]2. Child Protection'!$B$8:$BG$226,'[1]2. Child Protection'!V$1,FALSE)=B91,"",VLOOKUP($A91,'[1]2. Child Protection'!$B$8:$BG$226,'[1]2. Child Protection'!V$1,FALSE)-B91)</f>
        <v/>
      </c>
      <c r="K91" s="52" t="str">
        <f>IF(VLOOKUP($A91,'[1]2. Child Protection'!$B$8:$BG$226,'[1]2. Child Protection'!W$1,FALSE)=C91,"",VLOOKUP($A91,'[1]2. Child Protection'!$B$8:$BG$226,'[1]2. Child Protection'!W$1,FALSE))</f>
        <v/>
      </c>
      <c r="L91" s="52" t="str">
        <f>IF(VLOOKUP($A91,'[1]2. Child Protection'!$B$8:$BG$226,'[1]2. Child Protection'!X$1,FALSE)=D91,"",VLOOKUP($A91,'[1]2. Child Protection'!$B$8:$BG$226,'[1]2. Child Protection'!X$1,FALSE)-D91)</f>
        <v/>
      </c>
      <c r="M91" s="52" t="str">
        <f>IF(VLOOKUP($A91,'[1]2. Child Protection'!$B$8:$BG$226,'[1]2. Child Protection'!Y$1,FALSE)=E91,"",VLOOKUP($A91,'[1]2. Child Protection'!$B$8:$BG$226,'[1]2. Child Protection'!Y$1,FALSE))</f>
        <v/>
      </c>
      <c r="N91" s="52" t="str">
        <f>IF(VLOOKUP($A91,'[1]2. Child Protection'!$B$8:$BG$226,'[1]2. Child Protection'!Z$1,FALSE)=F91,"",VLOOKUP($A91,'[1]2. Child Protection'!$B$8:$BG$226,'[1]2. Child Protection'!Z$1,FALSE)-F91)</f>
        <v/>
      </c>
      <c r="O91" s="52" t="str">
        <f>IF(VLOOKUP($A91,'[1]2. Child Protection'!$B$8:$BG$226,'[1]2. Child Protection'!AA$1,FALSE)=G91,"",VLOOKUP($A91,'[1]2. Child Protection'!$B$8:$BG$226,'[1]2. Child Protection'!AA$1,FALSE))</f>
        <v/>
      </c>
      <c r="P91" s="3" t="str">
        <f>IF(VLOOKUP($A91,'[1]2. Child Protection'!$B$8:$BG$226,'[1]2. Child Protection'!AB$1,FALSE)=H91,"",VLOOKUP($A91,'[1]2. Child Protection'!$B$8:$BG$226,'[1]2. Child Protection'!AB$1,FALSE))</f>
        <v>UNSD Population and Vital Statistics Report, January 2021, latest update on 4 Jan 2022</v>
      </c>
    </row>
    <row r="92" spans="1:16" x14ac:dyDescent="0.3">
      <c r="A92" s="2" t="s">
        <v>135</v>
      </c>
      <c r="B92" s="13">
        <v>100</v>
      </c>
      <c r="C92" s="14" t="s">
        <v>19</v>
      </c>
      <c r="D92" s="13">
        <v>100</v>
      </c>
      <c r="E92" s="14" t="s">
        <v>19</v>
      </c>
      <c r="F92" s="13">
        <v>100</v>
      </c>
      <c r="G92" s="14" t="s">
        <v>19</v>
      </c>
      <c r="H92" s="17" t="s">
        <v>30</v>
      </c>
      <c r="J92" s="52" t="str">
        <f>IF(VLOOKUP($A92,'[1]2. Child Protection'!$B$8:$BG$226,'[1]2. Child Protection'!V$1,FALSE)=B92,"",VLOOKUP($A92,'[1]2. Child Protection'!$B$8:$BG$226,'[1]2. Child Protection'!V$1,FALSE)-B92)</f>
        <v/>
      </c>
      <c r="K92" s="52" t="str">
        <f>IF(VLOOKUP($A92,'[1]2. Child Protection'!$B$8:$BG$226,'[1]2. Child Protection'!W$1,FALSE)=C92,"",VLOOKUP($A92,'[1]2. Child Protection'!$B$8:$BG$226,'[1]2. Child Protection'!W$1,FALSE))</f>
        <v/>
      </c>
      <c r="L92" s="52" t="str">
        <f>IF(VLOOKUP($A92,'[1]2. Child Protection'!$B$8:$BG$226,'[1]2. Child Protection'!X$1,FALSE)=D92,"",VLOOKUP($A92,'[1]2. Child Protection'!$B$8:$BG$226,'[1]2. Child Protection'!X$1,FALSE)-D92)</f>
        <v/>
      </c>
      <c r="M92" s="52" t="str">
        <f>IF(VLOOKUP($A92,'[1]2. Child Protection'!$B$8:$BG$226,'[1]2. Child Protection'!Y$1,FALSE)=E92,"",VLOOKUP($A92,'[1]2. Child Protection'!$B$8:$BG$226,'[1]2. Child Protection'!Y$1,FALSE))</f>
        <v/>
      </c>
      <c r="N92" s="52" t="str">
        <f>IF(VLOOKUP($A92,'[1]2. Child Protection'!$B$8:$BG$226,'[1]2. Child Protection'!Z$1,FALSE)=F92,"",VLOOKUP($A92,'[1]2. Child Protection'!$B$8:$BG$226,'[1]2. Child Protection'!Z$1,FALSE)-F92)</f>
        <v/>
      </c>
      <c r="O92" s="52" t="str">
        <f>IF(VLOOKUP($A92,'[1]2. Child Protection'!$B$8:$BG$226,'[1]2. Child Protection'!AA$1,FALSE)=G92,"",VLOOKUP($A92,'[1]2. Child Protection'!$B$8:$BG$226,'[1]2. Child Protection'!AA$1,FALSE))</f>
        <v/>
      </c>
      <c r="P92" s="3" t="str">
        <f>IF(VLOOKUP($A92,'[1]2. Child Protection'!$B$8:$BG$226,'[1]2. Child Protection'!AB$1,FALSE)=H92,"",VLOOKUP($A92,'[1]2. Child Protection'!$B$8:$BG$226,'[1]2. Child Protection'!AB$1,FALSE))</f>
        <v>UNSD Population and Vital Statistics Report, January 2021, latest update on 4 Jan 2022</v>
      </c>
    </row>
    <row r="93" spans="1:16" x14ac:dyDescent="0.3">
      <c r="A93" s="2" t="s">
        <v>136</v>
      </c>
      <c r="B93" s="13">
        <v>79.7</v>
      </c>
      <c r="C93" s="14" t="s">
        <v>12</v>
      </c>
      <c r="D93" s="15">
        <v>79.400000000000006</v>
      </c>
      <c r="E93" s="16" t="s">
        <v>12</v>
      </c>
      <c r="F93" s="15">
        <v>80.099999999999994</v>
      </c>
      <c r="G93" s="16" t="s">
        <v>12</v>
      </c>
      <c r="H93" s="17" t="s">
        <v>137</v>
      </c>
      <c r="J93" s="52" t="str">
        <f>IF(VLOOKUP($A93,'[1]2. Child Protection'!$B$8:$BG$226,'[1]2. Child Protection'!V$1,FALSE)=B93,"",VLOOKUP($A93,'[1]2. Child Protection'!$B$8:$BG$226,'[1]2. Child Protection'!V$1,FALSE)-B93)</f>
        <v/>
      </c>
      <c r="K93" s="52" t="str">
        <f>IF(VLOOKUP($A93,'[1]2. Child Protection'!$B$8:$BG$226,'[1]2. Child Protection'!W$1,FALSE)=C93,"",VLOOKUP($A93,'[1]2. Child Protection'!$B$8:$BG$226,'[1]2. Child Protection'!W$1,FALSE))</f>
        <v/>
      </c>
      <c r="L93" s="52" t="str">
        <f>IF(VLOOKUP($A93,'[1]2. Child Protection'!$B$8:$BG$226,'[1]2. Child Protection'!X$1,FALSE)=D93,"",VLOOKUP($A93,'[1]2. Child Protection'!$B$8:$BG$226,'[1]2. Child Protection'!X$1,FALSE)-D93)</f>
        <v/>
      </c>
      <c r="M93" s="52" t="str">
        <f>IF(VLOOKUP($A93,'[1]2. Child Protection'!$B$8:$BG$226,'[1]2. Child Protection'!Y$1,FALSE)=E93,"",VLOOKUP($A93,'[1]2. Child Protection'!$B$8:$BG$226,'[1]2. Child Protection'!Y$1,FALSE))</f>
        <v/>
      </c>
      <c r="N93" s="52" t="str">
        <f>IF(VLOOKUP($A93,'[1]2. Child Protection'!$B$8:$BG$226,'[1]2. Child Protection'!Z$1,FALSE)=F93,"",VLOOKUP($A93,'[1]2. Child Protection'!$B$8:$BG$226,'[1]2. Child Protection'!Z$1,FALSE)-F93)</f>
        <v/>
      </c>
      <c r="O93" s="52" t="str">
        <f>IF(VLOOKUP($A93,'[1]2. Child Protection'!$B$8:$BG$226,'[1]2. Child Protection'!AA$1,FALSE)=G93,"",VLOOKUP($A93,'[1]2. Child Protection'!$B$8:$BG$226,'[1]2. Child Protection'!AA$1,FALSE))</f>
        <v/>
      </c>
      <c r="P93" s="3" t="str">
        <f>IF(VLOOKUP($A93,'[1]2. Child Protection'!$B$8:$BG$226,'[1]2. Child Protection'!AB$1,FALSE)=H93,"",VLOOKUP($A93,'[1]2. Child Protection'!$B$8:$BG$226,'[1]2. Child Protection'!AB$1,FALSE))</f>
        <v/>
      </c>
    </row>
    <row r="94" spans="1:16" x14ac:dyDescent="0.3">
      <c r="A94" s="2" t="s">
        <v>139</v>
      </c>
      <c r="B94" s="13">
        <v>74.400000000000006</v>
      </c>
      <c r="C94" s="14" t="s">
        <v>28</v>
      </c>
      <c r="D94" s="15" t="s">
        <v>23</v>
      </c>
      <c r="E94" s="16" t="s">
        <v>28</v>
      </c>
      <c r="F94" s="15" t="s">
        <v>23</v>
      </c>
      <c r="G94" s="16" t="s">
        <v>28</v>
      </c>
      <c r="H94" s="17" t="s">
        <v>140</v>
      </c>
      <c r="J94" s="52">
        <f>IF(VLOOKUP($A94,'[1]2. Child Protection'!$B$8:$BG$226,'[1]2. Child Protection'!V$1,FALSE)=B94,"",VLOOKUP($A94,'[1]2. Child Protection'!$B$8:$BG$226,'[1]2. Child Protection'!V$1,FALSE)-B94)</f>
        <v>2.5999999999999943</v>
      </c>
      <c r="K94" s="52" t="str">
        <f>IF(VLOOKUP($A94,'[1]2. Child Protection'!$B$8:$BG$226,'[1]2. Child Protection'!W$1,FALSE)=C94,"",VLOOKUP($A94,'[1]2. Child Protection'!$B$8:$BG$226,'[1]2. Child Protection'!W$1,FALSE))</f>
        <v/>
      </c>
      <c r="L94" s="52" t="str">
        <f>IF(VLOOKUP($A94,'[1]2. Child Protection'!$B$8:$BG$226,'[1]2. Child Protection'!X$1,FALSE)=D94,"",VLOOKUP($A94,'[1]2. Child Protection'!$B$8:$BG$226,'[1]2. Child Protection'!X$1,FALSE)-D94)</f>
        <v/>
      </c>
      <c r="M94" s="52">
        <f>IF(VLOOKUP($A94,'[1]2. Child Protection'!$B$8:$BG$226,'[1]2. Child Protection'!Y$1,FALSE)=E94,"",VLOOKUP($A94,'[1]2. Child Protection'!$B$8:$BG$226,'[1]2. Child Protection'!Y$1,FALSE))</f>
        <v>0</v>
      </c>
      <c r="N94" s="52" t="str">
        <f>IF(VLOOKUP($A94,'[1]2. Child Protection'!$B$8:$BG$226,'[1]2. Child Protection'!Z$1,FALSE)=F94,"",VLOOKUP($A94,'[1]2. Child Protection'!$B$8:$BG$226,'[1]2. Child Protection'!Z$1,FALSE)-F94)</f>
        <v/>
      </c>
      <c r="O94" s="52">
        <f>IF(VLOOKUP($A94,'[1]2. Child Protection'!$B$8:$BG$226,'[1]2. Child Protection'!AA$1,FALSE)=G94,"",VLOOKUP($A94,'[1]2. Child Protection'!$B$8:$BG$226,'[1]2. Child Protection'!AA$1,FALSE))</f>
        <v>0</v>
      </c>
      <c r="P94" s="3" t="str">
        <f>IF(VLOOKUP($A94,'[1]2. Child Protection'!$B$8:$BG$226,'[1]2. Child Protection'!AB$1,FALSE)=H94,"",VLOOKUP($A94,'[1]2. Child Protection'!$B$8:$BG$226,'[1]2. Child Protection'!AB$1,FALSE))</f>
        <v>SUSENAS 2021 as part of Welfare Statistics 2021</v>
      </c>
    </row>
    <row r="95" spans="1:16" x14ac:dyDescent="0.3">
      <c r="A95" s="2" t="s">
        <v>141</v>
      </c>
      <c r="B95" s="13">
        <v>98.6</v>
      </c>
      <c r="C95" s="14" t="s">
        <v>154</v>
      </c>
      <c r="D95" s="15">
        <v>98.7</v>
      </c>
      <c r="E95" s="16" t="s">
        <v>154</v>
      </c>
      <c r="F95" s="15">
        <v>98.6</v>
      </c>
      <c r="G95" s="16" t="s">
        <v>154</v>
      </c>
      <c r="H95" s="17" t="s">
        <v>142</v>
      </c>
      <c r="J95" s="52" t="str">
        <f>IF(VLOOKUP($A95,'[1]2. Child Protection'!$B$8:$BG$226,'[1]2. Child Protection'!V$1,FALSE)=B95,"",VLOOKUP($A95,'[1]2. Child Protection'!$B$8:$BG$226,'[1]2. Child Protection'!V$1,FALSE)-B95)</f>
        <v/>
      </c>
      <c r="K95" s="52" t="str">
        <f>IF(VLOOKUP($A95,'[1]2. Child Protection'!$B$8:$BG$226,'[1]2. Child Protection'!W$1,FALSE)=C95,"",VLOOKUP($A95,'[1]2. Child Protection'!$B$8:$BG$226,'[1]2. Child Protection'!W$1,FALSE))</f>
        <v/>
      </c>
      <c r="L95" s="52" t="str">
        <f>IF(VLOOKUP($A95,'[1]2. Child Protection'!$B$8:$BG$226,'[1]2. Child Protection'!X$1,FALSE)=D95,"",VLOOKUP($A95,'[1]2. Child Protection'!$B$8:$BG$226,'[1]2. Child Protection'!X$1,FALSE)-D95)</f>
        <v/>
      </c>
      <c r="M95" s="52" t="str">
        <f>IF(VLOOKUP($A95,'[1]2. Child Protection'!$B$8:$BG$226,'[1]2. Child Protection'!Y$1,FALSE)=E95,"",VLOOKUP($A95,'[1]2. Child Protection'!$B$8:$BG$226,'[1]2. Child Protection'!Y$1,FALSE))</f>
        <v/>
      </c>
      <c r="N95" s="52" t="str">
        <f>IF(VLOOKUP($A95,'[1]2. Child Protection'!$B$8:$BG$226,'[1]2. Child Protection'!Z$1,FALSE)=F95,"",VLOOKUP($A95,'[1]2. Child Protection'!$B$8:$BG$226,'[1]2. Child Protection'!Z$1,FALSE)-F95)</f>
        <v/>
      </c>
      <c r="O95" s="52" t="str">
        <f>IF(VLOOKUP($A95,'[1]2. Child Protection'!$B$8:$BG$226,'[1]2. Child Protection'!AA$1,FALSE)=G95,"",VLOOKUP($A95,'[1]2. Child Protection'!$B$8:$BG$226,'[1]2. Child Protection'!AA$1,FALSE))</f>
        <v/>
      </c>
      <c r="P95" s="3" t="str">
        <f>IF(VLOOKUP($A95,'[1]2. Child Protection'!$B$8:$BG$226,'[1]2. Child Protection'!AB$1,FALSE)=H95,"",VLOOKUP($A95,'[1]2. Child Protection'!$B$8:$BG$226,'[1]2. Child Protection'!AB$1,FALSE))</f>
        <v/>
      </c>
    </row>
    <row r="96" spans="1:16" x14ac:dyDescent="0.3">
      <c r="A96" s="2" t="s">
        <v>143</v>
      </c>
      <c r="B96" s="13">
        <v>98.8</v>
      </c>
      <c r="C96" s="14" t="s">
        <v>12</v>
      </c>
      <c r="D96" s="15">
        <v>98.8</v>
      </c>
      <c r="E96" s="16" t="s">
        <v>12</v>
      </c>
      <c r="F96" s="15">
        <v>98.8</v>
      </c>
      <c r="G96" s="16" t="s">
        <v>12</v>
      </c>
      <c r="H96" s="17" t="s">
        <v>117</v>
      </c>
      <c r="J96" s="52" t="str">
        <f>IF(VLOOKUP($A96,'[1]2. Child Protection'!$B$8:$BG$226,'[1]2. Child Protection'!V$1,FALSE)=B96,"",VLOOKUP($A96,'[1]2. Child Protection'!$B$8:$BG$226,'[1]2. Child Protection'!V$1,FALSE)-B96)</f>
        <v/>
      </c>
      <c r="K96" s="52" t="str">
        <f>IF(VLOOKUP($A96,'[1]2. Child Protection'!$B$8:$BG$226,'[1]2. Child Protection'!W$1,FALSE)=C96,"",VLOOKUP($A96,'[1]2. Child Protection'!$B$8:$BG$226,'[1]2. Child Protection'!W$1,FALSE))</f>
        <v/>
      </c>
      <c r="L96" s="52" t="str">
        <f>IF(VLOOKUP($A96,'[1]2. Child Protection'!$B$8:$BG$226,'[1]2. Child Protection'!X$1,FALSE)=D96,"",VLOOKUP($A96,'[1]2. Child Protection'!$B$8:$BG$226,'[1]2. Child Protection'!X$1,FALSE)-D96)</f>
        <v/>
      </c>
      <c r="M96" s="52" t="str">
        <f>IF(VLOOKUP($A96,'[1]2. Child Protection'!$B$8:$BG$226,'[1]2. Child Protection'!Y$1,FALSE)=E96,"",VLOOKUP($A96,'[1]2. Child Protection'!$B$8:$BG$226,'[1]2. Child Protection'!Y$1,FALSE))</f>
        <v/>
      </c>
      <c r="N96" s="52" t="str">
        <f>IF(VLOOKUP($A96,'[1]2. Child Protection'!$B$8:$BG$226,'[1]2. Child Protection'!Z$1,FALSE)=F96,"",VLOOKUP($A96,'[1]2. Child Protection'!$B$8:$BG$226,'[1]2. Child Protection'!Z$1,FALSE)-F96)</f>
        <v/>
      </c>
      <c r="O96" s="52" t="str">
        <f>IF(VLOOKUP($A96,'[1]2. Child Protection'!$B$8:$BG$226,'[1]2. Child Protection'!AA$1,FALSE)=G96,"",VLOOKUP($A96,'[1]2. Child Protection'!$B$8:$BG$226,'[1]2. Child Protection'!AA$1,FALSE))</f>
        <v/>
      </c>
      <c r="P96" s="3" t="str">
        <f>IF(VLOOKUP($A96,'[1]2. Child Protection'!$B$8:$BG$226,'[1]2. Child Protection'!AB$1,FALSE)=H96,"",VLOOKUP($A96,'[1]2. Child Protection'!$B$8:$BG$226,'[1]2. Child Protection'!AB$1,FALSE))</f>
        <v/>
      </c>
    </row>
    <row r="97" spans="1:16" x14ac:dyDescent="0.3">
      <c r="A97" s="2" t="s">
        <v>144</v>
      </c>
      <c r="B97" s="13">
        <v>100</v>
      </c>
      <c r="C97" s="14" t="s">
        <v>19</v>
      </c>
      <c r="D97" s="13">
        <v>100</v>
      </c>
      <c r="E97" s="14" t="s">
        <v>19</v>
      </c>
      <c r="F97" s="13">
        <v>100</v>
      </c>
      <c r="G97" s="14" t="s">
        <v>19</v>
      </c>
      <c r="H97" s="17" t="s">
        <v>30</v>
      </c>
      <c r="J97" s="52" t="str">
        <f>IF(VLOOKUP($A97,'[1]2. Child Protection'!$B$8:$BG$226,'[1]2. Child Protection'!V$1,FALSE)=B97,"",VLOOKUP($A97,'[1]2. Child Protection'!$B$8:$BG$226,'[1]2. Child Protection'!V$1,FALSE)-B97)</f>
        <v/>
      </c>
      <c r="K97" s="52" t="str">
        <f>IF(VLOOKUP($A97,'[1]2. Child Protection'!$B$8:$BG$226,'[1]2. Child Protection'!W$1,FALSE)=C97,"",VLOOKUP($A97,'[1]2. Child Protection'!$B$8:$BG$226,'[1]2. Child Protection'!W$1,FALSE))</f>
        <v/>
      </c>
      <c r="L97" s="52" t="str">
        <f>IF(VLOOKUP($A97,'[1]2. Child Protection'!$B$8:$BG$226,'[1]2. Child Protection'!X$1,FALSE)=D97,"",VLOOKUP($A97,'[1]2. Child Protection'!$B$8:$BG$226,'[1]2. Child Protection'!X$1,FALSE)-D97)</f>
        <v/>
      </c>
      <c r="M97" s="52" t="str">
        <f>IF(VLOOKUP($A97,'[1]2. Child Protection'!$B$8:$BG$226,'[1]2. Child Protection'!Y$1,FALSE)=E97,"",VLOOKUP($A97,'[1]2. Child Protection'!$B$8:$BG$226,'[1]2. Child Protection'!Y$1,FALSE))</f>
        <v/>
      </c>
      <c r="N97" s="52" t="str">
        <f>IF(VLOOKUP($A97,'[1]2. Child Protection'!$B$8:$BG$226,'[1]2. Child Protection'!Z$1,FALSE)=F97,"",VLOOKUP($A97,'[1]2. Child Protection'!$B$8:$BG$226,'[1]2. Child Protection'!Z$1,FALSE)-F97)</f>
        <v/>
      </c>
      <c r="O97" s="52" t="str">
        <f>IF(VLOOKUP($A97,'[1]2. Child Protection'!$B$8:$BG$226,'[1]2. Child Protection'!AA$1,FALSE)=G97,"",VLOOKUP($A97,'[1]2. Child Protection'!$B$8:$BG$226,'[1]2. Child Protection'!AA$1,FALSE))</f>
        <v/>
      </c>
      <c r="P97" s="3" t="str">
        <f>IF(VLOOKUP($A97,'[1]2. Child Protection'!$B$8:$BG$226,'[1]2. Child Protection'!AB$1,FALSE)=H97,"",VLOOKUP($A97,'[1]2. Child Protection'!$B$8:$BG$226,'[1]2. Child Protection'!AB$1,FALSE))</f>
        <v>UNSD Population and Vital Statistics Report, January 2021, latest update on 4 Jan 2022</v>
      </c>
    </row>
    <row r="98" spans="1:16" x14ac:dyDescent="0.3">
      <c r="A98" s="2" t="s">
        <v>145</v>
      </c>
      <c r="B98" s="13">
        <v>100</v>
      </c>
      <c r="C98" s="14" t="s">
        <v>19</v>
      </c>
      <c r="D98" s="13">
        <v>100</v>
      </c>
      <c r="E98" s="14" t="s">
        <v>19</v>
      </c>
      <c r="F98" s="13">
        <v>100</v>
      </c>
      <c r="G98" s="14" t="s">
        <v>19</v>
      </c>
      <c r="H98" s="17" t="s">
        <v>30</v>
      </c>
      <c r="J98" s="52" t="str">
        <f>IF(VLOOKUP($A98,'[1]2. Child Protection'!$B$8:$BG$226,'[1]2. Child Protection'!V$1,FALSE)=B98,"",VLOOKUP($A98,'[1]2. Child Protection'!$B$8:$BG$226,'[1]2. Child Protection'!V$1,FALSE)-B98)</f>
        <v/>
      </c>
      <c r="K98" s="52" t="str">
        <f>IF(VLOOKUP($A98,'[1]2. Child Protection'!$B$8:$BG$226,'[1]2. Child Protection'!W$1,FALSE)=C98,"",VLOOKUP($A98,'[1]2. Child Protection'!$B$8:$BG$226,'[1]2. Child Protection'!W$1,FALSE))</f>
        <v/>
      </c>
      <c r="L98" s="52" t="str">
        <f>IF(VLOOKUP($A98,'[1]2. Child Protection'!$B$8:$BG$226,'[1]2. Child Protection'!X$1,FALSE)=D98,"",VLOOKUP($A98,'[1]2. Child Protection'!$B$8:$BG$226,'[1]2. Child Protection'!X$1,FALSE)-D98)</f>
        <v/>
      </c>
      <c r="M98" s="52" t="str">
        <f>IF(VLOOKUP($A98,'[1]2. Child Protection'!$B$8:$BG$226,'[1]2. Child Protection'!Y$1,FALSE)=E98,"",VLOOKUP($A98,'[1]2. Child Protection'!$B$8:$BG$226,'[1]2. Child Protection'!Y$1,FALSE))</f>
        <v/>
      </c>
      <c r="N98" s="52" t="str">
        <f>IF(VLOOKUP($A98,'[1]2. Child Protection'!$B$8:$BG$226,'[1]2. Child Protection'!Z$1,FALSE)=F98,"",VLOOKUP($A98,'[1]2. Child Protection'!$B$8:$BG$226,'[1]2. Child Protection'!Z$1,FALSE)-F98)</f>
        <v/>
      </c>
      <c r="O98" s="52" t="str">
        <f>IF(VLOOKUP($A98,'[1]2. Child Protection'!$B$8:$BG$226,'[1]2. Child Protection'!AA$1,FALSE)=G98,"",VLOOKUP($A98,'[1]2. Child Protection'!$B$8:$BG$226,'[1]2. Child Protection'!AA$1,FALSE))</f>
        <v/>
      </c>
      <c r="P98" s="3" t="str">
        <f>IF(VLOOKUP($A98,'[1]2. Child Protection'!$B$8:$BG$226,'[1]2. Child Protection'!AB$1,FALSE)=H98,"",VLOOKUP($A98,'[1]2. Child Protection'!$B$8:$BG$226,'[1]2. Child Protection'!AB$1,FALSE))</f>
        <v>UNSD Population and Vital Statistics Report, January 2021, latest update on 4 Jan 2022</v>
      </c>
    </row>
    <row r="99" spans="1:16" x14ac:dyDescent="0.3">
      <c r="A99" s="2" t="s">
        <v>146</v>
      </c>
      <c r="B99" s="13">
        <v>100</v>
      </c>
      <c r="C99" s="14" t="s">
        <v>19</v>
      </c>
      <c r="D99" s="13">
        <v>100</v>
      </c>
      <c r="E99" s="14" t="s">
        <v>19</v>
      </c>
      <c r="F99" s="13">
        <v>100</v>
      </c>
      <c r="G99" s="14" t="s">
        <v>19</v>
      </c>
      <c r="H99" s="17" t="s">
        <v>30</v>
      </c>
      <c r="J99" s="52" t="str">
        <f>IF(VLOOKUP($A99,'[1]2. Child Protection'!$B$8:$BG$226,'[1]2. Child Protection'!V$1,FALSE)=B99,"",VLOOKUP($A99,'[1]2. Child Protection'!$B$8:$BG$226,'[1]2. Child Protection'!V$1,FALSE)-B99)</f>
        <v/>
      </c>
      <c r="K99" s="52" t="str">
        <f>IF(VLOOKUP($A99,'[1]2. Child Protection'!$B$8:$BG$226,'[1]2. Child Protection'!W$1,FALSE)=C99,"",VLOOKUP($A99,'[1]2. Child Protection'!$B$8:$BG$226,'[1]2. Child Protection'!W$1,FALSE))</f>
        <v/>
      </c>
      <c r="L99" s="52" t="str">
        <f>IF(VLOOKUP($A99,'[1]2. Child Protection'!$B$8:$BG$226,'[1]2. Child Protection'!X$1,FALSE)=D99,"",VLOOKUP($A99,'[1]2. Child Protection'!$B$8:$BG$226,'[1]2. Child Protection'!X$1,FALSE)-D99)</f>
        <v/>
      </c>
      <c r="M99" s="52" t="str">
        <f>IF(VLOOKUP($A99,'[1]2. Child Protection'!$B$8:$BG$226,'[1]2. Child Protection'!Y$1,FALSE)=E99,"",VLOOKUP($A99,'[1]2. Child Protection'!$B$8:$BG$226,'[1]2. Child Protection'!Y$1,FALSE))</f>
        <v/>
      </c>
      <c r="N99" s="52" t="str">
        <f>IF(VLOOKUP($A99,'[1]2. Child Protection'!$B$8:$BG$226,'[1]2. Child Protection'!Z$1,FALSE)=F99,"",VLOOKUP($A99,'[1]2. Child Protection'!$B$8:$BG$226,'[1]2. Child Protection'!Z$1,FALSE)-F99)</f>
        <v/>
      </c>
      <c r="O99" s="52" t="str">
        <f>IF(VLOOKUP($A99,'[1]2. Child Protection'!$B$8:$BG$226,'[1]2. Child Protection'!AA$1,FALSE)=G99,"",VLOOKUP($A99,'[1]2. Child Protection'!$B$8:$BG$226,'[1]2. Child Protection'!AA$1,FALSE))</f>
        <v/>
      </c>
      <c r="P99" s="3" t="str">
        <f>IF(VLOOKUP($A99,'[1]2. Child Protection'!$B$8:$BG$226,'[1]2. Child Protection'!AB$1,FALSE)=H99,"",VLOOKUP($A99,'[1]2. Child Protection'!$B$8:$BG$226,'[1]2. Child Protection'!AB$1,FALSE))</f>
        <v>UNSD Population and Vital Statistics Report, January 2021, latest update on 4 Jan 2022</v>
      </c>
    </row>
    <row r="100" spans="1:16" x14ac:dyDescent="0.3">
      <c r="A100" s="2" t="s">
        <v>148</v>
      </c>
      <c r="B100" s="13">
        <v>98</v>
      </c>
      <c r="C100" s="14" t="s">
        <v>12</v>
      </c>
      <c r="D100" s="15" t="s">
        <v>23</v>
      </c>
      <c r="E100" s="16" t="s">
        <v>12</v>
      </c>
      <c r="F100" s="15" t="s">
        <v>23</v>
      </c>
      <c r="G100" s="16" t="s">
        <v>12</v>
      </c>
      <c r="H100" s="17" t="s">
        <v>82</v>
      </c>
      <c r="J100" s="52" t="str">
        <f>IF(VLOOKUP($A100,'[1]2. Child Protection'!$B$8:$BG$226,'[1]2. Child Protection'!V$1,FALSE)=B100,"",VLOOKUP($A100,'[1]2. Child Protection'!$B$8:$BG$226,'[1]2. Child Protection'!V$1,FALSE)-B100)</f>
        <v/>
      </c>
      <c r="K100" s="52" t="str">
        <f>IF(VLOOKUP($A100,'[1]2. Child Protection'!$B$8:$BG$226,'[1]2. Child Protection'!W$1,FALSE)=C100,"",VLOOKUP($A100,'[1]2. Child Protection'!$B$8:$BG$226,'[1]2. Child Protection'!W$1,FALSE))</f>
        <v/>
      </c>
      <c r="L100" s="52" t="str">
        <f>IF(VLOOKUP($A100,'[1]2. Child Protection'!$B$8:$BG$226,'[1]2. Child Protection'!X$1,FALSE)=D100,"",VLOOKUP($A100,'[1]2. Child Protection'!$B$8:$BG$226,'[1]2. Child Protection'!X$1,FALSE)-D100)</f>
        <v/>
      </c>
      <c r="M100" s="52" t="str">
        <f>IF(VLOOKUP($A100,'[1]2. Child Protection'!$B$8:$BG$226,'[1]2. Child Protection'!Y$1,FALSE)=E100,"",VLOOKUP($A100,'[1]2. Child Protection'!$B$8:$BG$226,'[1]2. Child Protection'!Y$1,FALSE))</f>
        <v/>
      </c>
      <c r="N100" s="52" t="str">
        <f>IF(VLOOKUP($A100,'[1]2. Child Protection'!$B$8:$BG$226,'[1]2. Child Protection'!Z$1,FALSE)=F100,"",VLOOKUP($A100,'[1]2. Child Protection'!$B$8:$BG$226,'[1]2. Child Protection'!Z$1,FALSE)-F100)</f>
        <v/>
      </c>
      <c r="O100" s="52" t="str">
        <f>IF(VLOOKUP($A100,'[1]2. Child Protection'!$B$8:$BG$226,'[1]2. Child Protection'!AA$1,FALSE)=G100,"",VLOOKUP($A100,'[1]2. Child Protection'!$B$8:$BG$226,'[1]2. Child Protection'!AA$1,FALSE))</f>
        <v/>
      </c>
      <c r="P100" s="3" t="str">
        <f>IF(VLOOKUP($A100,'[1]2. Child Protection'!$B$8:$BG$226,'[1]2. Child Protection'!AB$1,FALSE)=H100,"",VLOOKUP($A100,'[1]2. Child Protection'!$B$8:$BG$226,'[1]2. Child Protection'!AB$1,FALSE))</f>
        <v/>
      </c>
    </row>
    <row r="101" spans="1:16" x14ac:dyDescent="0.3">
      <c r="A101" s="2" t="s">
        <v>149</v>
      </c>
      <c r="B101" s="13">
        <v>100</v>
      </c>
      <c r="C101" s="14" t="s">
        <v>19</v>
      </c>
      <c r="D101" s="13">
        <v>100</v>
      </c>
      <c r="E101" s="14" t="s">
        <v>19</v>
      </c>
      <c r="F101" s="13">
        <v>100</v>
      </c>
      <c r="G101" s="14" t="s">
        <v>19</v>
      </c>
      <c r="H101" s="17" t="s">
        <v>30</v>
      </c>
      <c r="J101" s="52" t="str">
        <f>IF(VLOOKUP($A101,'[1]2. Child Protection'!$B$8:$BG$226,'[1]2. Child Protection'!V$1,FALSE)=B101,"",VLOOKUP($A101,'[1]2. Child Protection'!$B$8:$BG$226,'[1]2. Child Protection'!V$1,FALSE)-B101)</f>
        <v/>
      </c>
      <c r="K101" s="52" t="str">
        <f>IF(VLOOKUP($A101,'[1]2. Child Protection'!$B$8:$BG$226,'[1]2. Child Protection'!W$1,FALSE)=C101,"",VLOOKUP($A101,'[1]2. Child Protection'!$B$8:$BG$226,'[1]2. Child Protection'!W$1,FALSE))</f>
        <v/>
      </c>
      <c r="L101" s="52" t="str">
        <f>IF(VLOOKUP($A101,'[1]2. Child Protection'!$B$8:$BG$226,'[1]2. Child Protection'!X$1,FALSE)=D101,"",VLOOKUP($A101,'[1]2. Child Protection'!$B$8:$BG$226,'[1]2. Child Protection'!X$1,FALSE)-D101)</f>
        <v/>
      </c>
      <c r="M101" s="52" t="str">
        <f>IF(VLOOKUP($A101,'[1]2. Child Protection'!$B$8:$BG$226,'[1]2. Child Protection'!Y$1,FALSE)=E101,"",VLOOKUP($A101,'[1]2. Child Protection'!$B$8:$BG$226,'[1]2. Child Protection'!Y$1,FALSE))</f>
        <v/>
      </c>
      <c r="N101" s="52" t="str">
        <f>IF(VLOOKUP($A101,'[1]2. Child Protection'!$B$8:$BG$226,'[1]2. Child Protection'!Z$1,FALSE)=F101,"",VLOOKUP($A101,'[1]2. Child Protection'!$B$8:$BG$226,'[1]2. Child Protection'!Z$1,FALSE)-F101)</f>
        <v/>
      </c>
      <c r="O101" s="52" t="str">
        <f>IF(VLOOKUP($A101,'[1]2. Child Protection'!$B$8:$BG$226,'[1]2. Child Protection'!AA$1,FALSE)=G101,"",VLOOKUP($A101,'[1]2. Child Protection'!$B$8:$BG$226,'[1]2. Child Protection'!AA$1,FALSE))</f>
        <v/>
      </c>
      <c r="P101" s="3" t="str">
        <f>IF(VLOOKUP($A101,'[1]2. Child Protection'!$B$8:$BG$226,'[1]2. Child Protection'!AB$1,FALSE)=H101,"",VLOOKUP($A101,'[1]2. Child Protection'!$B$8:$BG$226,'[1]2. Child Protection'!AB$1,FALSE))</f>
        <v>UNSD Population and Vital Statistics Report, January 2021, latest update on 4 Jan 2022</v>
      </c>
    </row>
    <row r="102" spans="1:16" x14ac:dyDescent="0.3">
      <c r="A102" s="2" t="s">
        <v>150</v>
      </c>
      <c r="B102" s="13">
        <v>98</v>
      </c>
      <c r="C102" s="14" t="s">
        <v>12</v>
      </c>
      <c r="D102" s="15">
        <v>98.3</v>
      </c>
      <c r="E102" s="16" t="s">
        <v>12</v>
      </c>
      <c r="F102" s="15">
        <v>97.7</v>
      </c>
      <c r="G102" s="16" t="s">
        <v>12</v>
      </c>
      <c r="H102" s="17" t="s">
        <v>15</v>
      </c>
      <c r="J102" s="52" t="str">
        <f>IF(VLOOKUP($A102,'[1]2. Child Protection'!$B$8:$BG$226,'[1]2. Child Protection'!V$1,FALSE)=B102,"",VLOOKUP($A102,'[1]2. Child Protection'!$B$8:$BG$226,'[1]2. Child Protection'!V$1,FALSE)-B102)</f>
        <v/>
      </c>
      <c r="K102" s="52" t="str">
        <f>IF(VLOOKUP($A102,'[1]2. Child Protection'!$B$8:$BG$226,'[1]2. Child Protection'!W$1,FALSE)=C102,"",VLOOKUP($A102,'[1]2. Child Protection'!$B$8:$BG$226,'[1]2. Child Protection'!W$1,FALSE))</f>
        <v/>
      </c>
      <c r="L102" s="52" t="str">
        <f>IF(VLOOKUP($A102,'[1]2. Child Protection'!$B$8:$BG$226,'[1]2. Child Protection'!X$1,FALSE)=D102,"",VLOOKUP($A102,'[1]2. Child Protection'!$B$8:$BG$226,'[1]2. Child Protection'!X$1,FALSE)-D102)</f>
        <v/>
      </c>
      <c r="M102" s="52" t="str">
        <f>IF(VLOOKUP($A102,'[1]2. Child Protection'!$B$8:$BG$226,'[1]2. Child Protection'!Y$1,FALSE)=E102,"",VLOOKUP($A102,'[1]2. Child Protection'!$B$8:$BG$226,'[1]2. Child Protection'!Y$1,FALSE))</f>
        <v/>
      </c>
      <c r="N102" s="52" t="str">
        <f>IF(VLOOKUP($A102,'[1]2. Child Protection'!$B$8:$BG$226,'[1]2. Child Protection'!Z$1,FALSE)=F102,"",VLOOKUP($A102,'[1]2. Child Protection'!$B$8:$BG$226,'[1]2. Child Protection'!Z$1,FALSE)-F102)</f>
        <v/>
      </c>
      <c r="O102" s="52" t="str">
        <f>IF(VLOOKUP($A102,'[1]2. Child Protection'!$B$8:$BG$226,'[1]2. Child Protection'!AA$1,FALSE)=G102,"",VLOOKUP($A102,'[1]2. Child Protection'!$B$8:$BG$226,'[1]2. Child Protection'!AA$1,FALSE))</f>
        <v/>
      </c>
      <c r="P102" s="3" t="str">
        <f>IF(VLOOKUP($A102,'[1]2. Child Protection'!$B$8:$BG$226,'[1]2. Child Protection'!AB$1,FALSE)=H102,"",VLOOKUP($A102,'[1]2. Child Protection'!$B$8:$BG$226,'[1]2. Child Protection'!AB$1,FALSE))</f>
        <v/>
      </c>
    </row>
    <row r="103" spans="1:16" x14ac:dyDescent="0.3">
      <c r="A103" s="2" t="s">
        <v>151</v>
      </c>
      <c r="B103" s="13">
        <v>99.7</v>
      </c>
      <c r="C103" s="14" t="s">
        <v>12</v>
      </c>
      <c r="D103" s="15">
        <v>99.7</v>
      </c>
      <c r="E103" s="16" t="s">
        <v>12</v>
      </c>
      <c r="F103" s="15">
        <v>99.7</v>
      </c>
      <c r="G103" s="16" t="s">
        <v>12</v>
      </c>
      <c r="H103" s="17" t="s">
        <v>46</v>
      </c>
      <c r="J103" s="52" t="str">
        <f>IF(VLOOKUP($A103,'[1]2. Child Protection'!$B$8:$BG$226,'[1]2. Child Protection'!V$1,FALSE)=B103,"",VLOOKUP($A103,'[1]2. Child Protection'!$B$8:$BG$226,'[1]2. Child Protection'!V$1,FALSE)-B103)</f>
        <v/>
      </c>
      <c r="K103" s="52" t="str">
        <f>IF(VLOOKUP($A103,'[1]2. Child Protection'!$B$8:$BG$226,'[1]2. Child Protection'!W$1,FALSE)=C103,"",VLOOKUP($A103,'[1]2. Child Protection'!$B$8:$BG$226,'[1]2. Child Protection'!W$1,FALSE))</f>
        <v/>
      </c>
      <c r="L103" s="52" t="str">
        <f>IF(VLOOKUP($A103,'[1]2. Child Protection'!$B$8:$BG$226,'[1]2. Child Protection'!X$1,FALSE)=D103,"",VLOOKUP($A103,'[1]2. Child Protection'!$B$8:$BG$226,'[1]2. Child Protection'!X$1,FALSE)-D103)</f>
        <v/>
      </c>
      <c r="M103" s="52" t="str">
        <f>IF(VLOOKUP($A103,'[1]2. Child Protection'!$B$8:$BG$226,'[1]2. Child Protection'!Y$1,FALSE)=E103,"",VLOOKUP($A103,'[1]2. Child Protection'!$B$8:$BG$226,'[1]2. Child Protection'!Y$1,FALSE))</f>
        <v/>
      </c>
      <c r="N103" s="52" t="str">
        <f>IF(VLOOKUP($A103,'[1]2. Child Protection'!$B$8:$BG$226,'[1]2. Child Protection'!Z$1,FALSE)=F103,"",VLOOKUP($A103,'[1]2. Child Protection'!$B$8:$BG$226,'[1]2. Child Protection'!Z$1,FALSE)-F103)</f>
        <v/>
      </c>
      <c r="O103" s="52" t="str">
        <f>IF(VLOOKUP($A103,'[1]2. Child Protection'!$B$8:$BG$226,'[1]2. Child Protection'!AA$1,FALSE)=G103,"",VLOOKUP($A103,'[1]2. Child Protection'!$B$8:$BG$226,'[1]2. Child Protection'!AA$1,FALSE))</f>
        <v/>
      </c>
      <c r="P103" s="3" t="str">
        <f>IF(VLOOKUP($A103,'[1]2. Child Protection'!$B$8:$BG$226,'[1]2. Child Protection'!AB$1,FALSE)=H103,"",VLOOKUP($A103,'[1]2. Child Protection'!$B$8:$BG$226,'[1]2. Child Protection'!AB$1,FALSE))</f>
        <v>MICS 2015</v>
      </c>
    </row>
    <row r="104" spans="1:16" x14ac:dyDescent="0.3">
      <c r="A104" s="2" t="s">
        <v>152</v>
      </c>
      <c r="B104" s="13">
        <v>66.900000000000006</v>
      </c>
      <c r="C104" s="14" t="s">
        <v>12</v>
      </c>
      <c r="D104" s="15">
        <v>67.400000000000006</v>
      </c>
      <c r="E104" s="16" t="s">
        <v>12</v>
      </c>
      <c r="F104" s="15">
        <v>66.400000000000006</v>
      </c>
      <c r="G104" s="16" t="s">
        <v>12</v>
      </c>
      <c r="H104" s="17" t="s">
        <v>69</v>
      </c>
      <c r="J104" s="52" t="str">
        <f>IF(VLOOKUP($A104,'[1]2. Child Protection'!$B$8:$BG$226,'[1]2. Child Protection'!V$1,FALSE)=B104,"",VLOOKUP($A104,'[1]2. Child Protection'!$B$8:$BG$226,'[1]2. Child Protection'!V$1,FALSE)-B104)</f>
        <v/>
      </c>
      <c r="K104" s="52" t="str">
        <f>IF(VLOOKUP($A104,'[1]2. Child Protection'!$B$8:$BG$226,'[1]2. Child Protection'!W$1,FALSE)=C104,"",VLOOKUP($A104,'[1]2. Child Protection'!$B$8:$BG$226,'[1]2. Child Protection'!W$1,FALSE))</f>
        <v/>
      </c>
      <c r="L104" s="52" t="str">
        <f>IF(VLOOKUP($A104,'[1]2. Child Protection'!$B$8:$BG$226,'[1]2. Child Protection'!X$1,FALSE)=D104,"",VLOOKUP($A104,'[1]2. Child Protection'!$B$8:$BG$226,'[1]2. Child Protection'!X$1,FALSE)-D104)</f>
        <v/>
      </c>
      <c r="M104" s="52" t="str">
        <f>IF(VLOOKUP($A104,'[1]2. Child Protection'!$B$8:$BG$226,'[1]2. Child Protection'!Y$1,FALSE)=E104,"",VLOOKUP($A104,'[1]2. Child Protection'!$B$8:$BG$226,'[1]2. Child Protection'!Y$1,FALSE))</f>
        <v/>
      </c>
      <c r="N104" s="52" t="str">
        <f>IF(VLOOKUP($A104,'[1]2. Child Protection'!$B$8:$BG$226,'[1]2. Child Protection'!Z$1,FALSE)=F104,"",VLOOKUP($A104,'[1]2. Child Protection'!$B$8:$BG$226,'[1]2. Child Protection'!Z$1,FALSE)-F104)</f>
        <v/>
      </c>
      <c r="O104" s="52" t="str">
        <f>IF(VLOOKUP($A104,'[1]2. Child Protection'!$B$8:$BG$226,'[1]2. Child Protection'!AA$1,FALSE)=G104,"",VLOOKUP($A104,'[1]2. Child Protection'!$B$8:$BG$226,'[1]2. Child Protection'!AA$1,FALSE))</f>
        <v/>
      </c>
      <c r="P104" s="3" t="str">
        <f>IF(VLOOKUP($A104,'[1]2. Child Protection'!$B$8:$BG$226,'[1]2. Child Protection'!AB$1,FALSE)=H104,"",VLOOKUP($A104,'[1]2. Child Protection'!$B$8:$BG$226,'[1]2. Child Protection'!AB$1,FALSE))</f>
        <v/>
      </c>
    </row>
    <row r="105" spans="1:16" x14ac:dyDescent="0.3">
      <c r="A105" s="2" t="s">
        <v>153</v>
      </c>
      <c r="B105" s="13">
        <v>91.6</v>
      </c>
      <c r="C105" s="14" t="s">
        <v>12</v>
      </c>
      <c r="D105" s="15">
        <v>92.9</v>
      </c>
      <c r="E105" s="16" t="s">
        <v>12</v>
      </c>
      <c r="F105" s="15">
        <v>90.3</v>
      </c>
      <c r="G105" s="16" t="s">
        <v>12</v>
      </c>
      <c r="H105" s="17" t="s">
        <v>17</v>
      </c>
      <c r="J105" s="52" t="str">
        <f>IF(VLOOKUP($A105,'[1]2. Child Protection'!$B$8:$BG$226,'[1]2. Child Protection'!V$1,FALSE)=B105,"",VLOOKUP($A105,'[1]2. Child Protection'!$B$8:$BG$226,'[1]2. Child Protection'!V$1,FALSE)-B105)</f>
        <v/>
      </c>
      <c r="K105" s="52" t="str">
        <f>IF(VLOOKUP($A105,'[1]2. Child Protection'!$B$8:$BG$226,'[1]2. Child Protection'!W$1,FALSE)=C105,"",VLOOKUP($A105,'[1]2. Child Protection'!$B$8:$BG$226,'[1]2. Child Protection'!W$1,FALSE))</f>
        <v/>
      </c>
      <c r="L105" s="52" t="str">
        <f>IF(VLOOKUP($A105,'[1]2. Child Protection'!$B$8:$BG$226,'[1]2. Child Protection'!X$1,FALSE)=D105,"",VLOOKUP($A105,'[1]2. Child Protection'!$B$8:$BG$226,'[1]2. Child Protection'!X$1,FALSE)-D105)</f>
        <v/>
      </c>
      <c r="M105" s="52" t="str">
        <f>IF(VLOOKUP($A105,'[1]2. Child Protection'!$B$8:$BG$226,'[1]2. Child Protection'!Y$1,FALSE)=E105,"",VLOOKUP($A105,'[1]2. Child Protection'!$B$8:$BG$226,'[1]2. Child Protection'!Y$1,FALSE))</f>
        <v/>
      </c>
      <c r="N105" s="52" t="str">
        <f>IF(VLOOKUP($A105,'[1]2. Child Protection'!$B$8:$BG$226,'[1]2. Child Protection'!Z$1,FALSE)=F105,"",VLOOKUP($A105,'[1]2. Child Protection'!$B$8:$BG$226,'[1]2. Child Protection'!Z$1,FALSE)-F105)</f>
        <v/>
      </c>
      <c r="O105" s="52" t="str">
        <f>IF(VLOOKUP($A105,'[1]2. Child Protection'!$B$8:$BG$226,'[1]2. Child Protection'!AA$1,FALSE)=G105,"",VLOOKUP($A105,'[1]2. Child Protection'!$B$8:$BG$226,'[1]2. Child Protection'!AA$1,FALSE))</f>
        <v/>
      </c>
      <c r="P105" s="3" t="str">
        <f>IF(VLOOKUP($A105,'[1]2. Child Protection'!$B$8:$BG$226,'[1]2. Child Protection'!AB$1,FALSE)=H105,"",VLOOKUP($A105,'[1]2. Child Protection'!$B$8:$BG$226,'[1]2. Child Protection'!AB$1,FALSE))</f>
        <v/>
      </c>
    </row>
    <row r="106" spans="1:16" x14ac:dyDescent="0.3">
      <c r="A106" s="2" t="s">
        <v>170</v>
      </c>
      <c r="B106" s="13" t="s">
        <v>23</v>
      </c>
      <c r="C106" s="14" t="s">
        <v>23</v>
      </c>
      <c r="D106" s="15" t="s">
        <v>23</v>
      </c>
      <c r="E106" s="16" t="s">
        <v>23</v>
      </c>
      <c r="F106" s="15" t="s">
        <v>23</v>
      </c>
      <c r="G106" s="16" t="s">
        <v>23</v>
      </c>
      <c r="H106" s="17" t="s">
        <v>23</v>
      </c>
      <c r="J106" s="52" t="str">
        <f>IF(VLOOKUP($A106,'[1]2. Child Protection'!$B$8:$BG$226,'[1]2. Child Protection'!V$1,FALSE)=B106,"",VLOOKUP($A106,'[1]2. Child Protection'!$B$8:$BG$226,'[1]2. Child Protection'!V$1,FALSE)-B106)</f>
        <v/>
      </c>
      <c r="K106" s="52">
        <f>IF(VLOOKUP($A106,'[1]2. Child Protection'!$B$8:$BG$226,'[1]2. Child Protection'!W$1,FALSE)=C106,"",VLOOKUP($A106,'[1]2. Child Protection'!$B$8:$BG$226,'[1]2. Child Protection'!W$1,FALSE))</f>
        <v>0</v>
      </c>
      <c r="L106" s="52" t="str">
        <f>IF(VLOOKUP($A106,'[1]2. Child Protection'!$B$8:$BG$226,'[1]2. Child Protection'!X$1,FALSE)=D106,"",VLOOKUP($A106,'[1]2. Child Protection'!$B$8:$BG$226,'[1]2. Child Protection'!X$1,FALSE)-D106)</f>
        <v/>
      </c>
      <c r="M106" s="52">
        <f>IF(VLOOKUP($A106,'[1]2. Child Protection'!$B$8:$BG$226,'[1]2. Child Protection'!Y$1,FALSE)=E106,"",VLOOKUP($A106,'[1]2. Child Protection'!$B$8:$BG$226,'[1]2. Child Protection'!Y$1,FALSE))</f>
        <v>0</v>
      </c>
      <c r="N106" s="52" t="str">
        <f>IF(VLOOKUP($A106,'[1]2. Child Protection'!$B$8:$BG$226,'[1]2. Child Protection'!Z$1,FALSE)=F106,"",VLOOKUP($A106,'[1]2. Child Protection'!$B$8:$BG$226,'[1]2. Child Protection'!Z$1,FALSE)-F106)</f>
        <v/>
      </c>
      <c r="O106" s="52">
        <f>IF(VLOOKUP($A106,'[1]2. Child Protection'!$B$8:$BG$226,'[1]2. Child Protection'!AA$1,FALSE)=G106,"",VLOOKUP($A106,'[1]2. Child Protection'!$B$8:$BG$226,'[1]2. Child Protection'!AA$1,FALSE))</f>
        <v>0</v>
      </c>
      <c r="P106" s="3">
        <f>IF(VLOOKUP($A106,'[1]2. Child Protection'!$B$8:$BG$226,'[1]2. Child Protection'!AB$1,FALSE)=H106,"",VLOOKUP($A106,'[1]2. Child Protection'!$B$8:$BG$226,'[1]2. Child Protection'!AB$1,FALSE))</f>
        <v>0</v>
      </c>
    </row>
    <row r="107" spans="1:16" x14ac:dyDescent="0.3">
      <c r="A107" s="2" t="s">
        <v>155</v>
      </c>
      <c r="B107" s="13">
        <v>98.9</v>
      </c>
      <c r="C107" s="14" t="s">
        <v>12</v>
      </c>
      <c r="D107" s="13">
        <v>99.5</v>
      </c>
      <c r="E107" s="16" t="s">
        <v>12</v>
      </c>
      <c r="F107" s="13">
        <v>98.4</v>
      </c>
      <c r="G107" s="16" t="s">
        <v>12</v>
      </c>
      <c r="H107" s="17" t="s">
        <v>117</v>
      </c>
      <c r="J107" s="52" t="str">
        <f>IF(VLOOKUP($A107,'[1]2. Child Protection'!$B$8:$BG$226,'[1]2. Child Protection'!V$1,FALSE)=B107,"",VLOOKUP($A107,'[1]2. Child Protection'!$B$8:$BG$226,'[1]2. Child Protection'!V$1,FALSE)-B107)</f>
        <v/>
      </c>
      <c r="K107" s="52" t="str">
        <f>IF(VLOOKUP($A107,'[1]2. Child Protection'!$B$8:$BG$226,'[1]2. Child Protection'!W$1,FALSE)=C107,"",VLOOKUP($A107,'[1]2. Child Protection'!$B$8:$BG$226,'[1]2. Child Protection'!W$1,FALSE))</f>
        <v/>
      </c>
      <c r="L107" s="52" t="str">
        <f>IF(VLOOKUP($A107,'[1]2. Child Protection'!$B$8:$BG$226,'[1]2. Child Protection'!X$1,FALSE)=D107,"",VLOOKUP($A107,'[1]2. Child Protection'!$B$8:$BG$226,'[1]2. Child Protection'!X$1,FALSE)-D107)</f>
        <v/>
      </c>
      <c r="M107" s="52" t="str">
        <f>IF(VLOOKUP($A107,'[1]2. Child Protection'!$B$8:$BG$226,'[1]2. Child Protection'!Y$1,FALSE)=E107,"",VLOOKUP($A107,'[1]2. Child Protection'!$B$8:$BG$226,'[1]2. Child Protection'!Y$1,FALSE))</f>
        <v/>
      </c>
      <c r="N107" s="52" t="str">
        <f>IF(VLOOKUP($A107,'[1]2. Child Protection'!$B$8:$BG$226,'[1]2. Child Protection'!Z$1,FALSE)=F107,"",VLOOKUP($A107,'[1]2. Child Protection'!$B$8:$BG$226,'[1]2. Child Protection'!Z$1,FALSE)-F107)</f>
        <v/>
      </c>
      <c r="O107" s="52" t="str">
        <f>IF(VLOOKUP($A107,'[1]2. Child Protection'!$B$8:$BG$226,'[1]2. Child Protection'!AA$1,FALSE)=G107,"",VLOOKUP($A107,'[1]2. Child Protection'!$B$8:$BG$226,'[1]2. Child Protection'!AA$1,FALSE))</f>
        <v/>
      </c>
      <c r="P107" s="3" t="str">
        <f>IF(VLOOKUP($A107,'[1]2. Child Protection'!$B$8:$BG$226,'[1]2. Child Protection'!AB$1,FALSE)=H107,"",VLOOKUP($A107,'[1]2. Child Protection'!$B$8:$BG$226,'[1]2. Child Protection'!AB$1,FALSE))</f>
        <v/>
      </c>
    </row>
    <row r="108" spans="1:16" x14ac:dyDescent="0.3">
      <c r="A108" s="2" t="s">
        <v>156</v>
      </c>
      <c r="B108" s="13">
        <v>73</v>
      </c>
      <c r="C108" s="14" t="s">
        <v>28</v>
      </c>
      <c r="D108" s="15">
        <v>72.8</v>
      </c>
      <c r="E108" s="16" t="s">
        <v>28</v>
      </c>
      <c r="F108" s="15">
        <v>73.099999999999994</v>
      </c>
      <c r="G108" s="16" t="s">
        <v>28</v>
      </c>
      <c r="H108" s="17" t="s">
        <v>157</v>
      </c>
      <c r="J108" s="52" t="str">
        <f>IF(VLOOKUP($A108,'[1]2. Child Protection'!$B$8:$BG$226,'[1]2. Child Protection'!V$1,FALSE)=B108,"",VLOOKUP($A108,'[1]2. Child Protection'!$B$8:$BG$226,'[1]2. Child Protection'!V$1,FALSE)-B108)</f>
        <v/>
      </c>
      <c r="K108" s="52" t="str">
        <f>IF(VLOOKUP($A108,'[1]2. Child Protection'!$B$8:$BG$226,'[1]2. Child Protection'!W$1,FALSE)=C108,"",VLOOKUP($A108,'[1]2. Child Protection'!$B$8:$BG$226,'[1]2. Child Protection'!W$1,FALSE))</f>
        <v/>
      </c>
      <c r="L108" s="52" t="str">
        <f>IF(VLOOKUP($A108,'[1]2. Child Protection'!$B$8:$BG$226,'[1]2. Child Protection'!X$1,FALSE)=D108,"",VLOOKUP($A108,'[1]2. Child Protection'!$B$8:$BG$226,'[1]2. Child Protection'!X$1,FALSE)-D108)</f>
        <v/>
      </c>
      <c r="M108" s="52" t="str">
        <f>IF(VLOOKUP($A108,'[1]2. Child Protection'!$B$8:$BG$226,'[1]2. Child Protection'!Y$1,FALSE)=E108,"",VLOOKUP($A108,'[1]2. Child Protection'!$B$8:$BG$226,'[1]2. Child Protection'!Y$1,FALSE))</f>
        <v/>
      </c>
      <c r="N108" s="52" t="str">
        <f>IF(VLOOKUP($A108,'[1]2. Child Protection'!$B$8:$BG$226,'[1]2. Child Protection'!Z$1,FALSE)=F108,"",VLOOKUP($A108,'[1]2. Child Protection'!$B$8:$BG$226,'[1]2. Child Protection'!Z$1,FALSE)-F108)</f>
        <v/>
      </c>
      <c r="O108" s="52" t="str">
        <f>IF(VLOOKUP($A108,'[1]2. Child Protection'!$B$8:$BG$226,'[1]2. Child Protection'!AA$1,FALSE)=G108,"",VLOOKUP($A108,'[1]2. Child Protection'!$B$8:$BG$226,'[1]2. Child Protection'!AA$1,FALSE))</f>
        <v/>
      </c>
      <c r="P108" s="3" t="str">
        <f>IF(VLOOKUP($A108,'[1]2. Child Protection'!$B$8:$BG$226,'[1]2. Child Protection'!AB$1,FALSE)=H108,"",VLOOKUP($A108,'[1]2. Child Protection'!$B$8:$BG$226,'[1]2. Child Protection'!AB$1,FALSE))</f>
        <v/>
      </c>
    </row>
    <row r="109" spans="1:16" x14ac:dyDescent="0.3">
      <c r="A109" s="2" t="s">
        <v>158</v>
      </c>
      <c r="B109" s="13">
        <v>100</v>
      </c>
      <c r="C109" s="14" t="s">
        <v>19</v>
      </c>
      <c r="D109" s="13">
        <v>100</v>
      </c>
      <c r="E109" s="14" t="s">
        <v>19</v>
      </c>
      <c r="F109" s="13">
        <v>100</v>
      </c>
      <c r="G109" s="14" t="s">
        <v>19</v>
      </c>
      <c r="H109" s="17" t="s">
        <v>30</v>
      </c>
      <c r="J109" s="52" t="str">
        <f>IF(VLOOKUP($A109,'[1]2. Child Protection'!$B$8:$BG$226,'[1]2. Child Protection'!V$1,FALSE)=B109,"",VLOOKUP($A109,'[1]2. Child Protection'!$B$8:$BG$226,'[1]2. Child Protection'!V$1,FALSE)-B109)</f>
        <v/>
      </c>
      <c r="K109" s="52" t="str">
        <f>IF(VLOOKUP($A109,'[1]2. Child Protection'!$B$8:$BG$226,'[1]2. Child Protection'!W$1,FALSE)=C109,"",VLOOKUP($A109,'[1]2. Child Protection'!$B$8:$BG$226,'[1]2. Child Protection'!W$1,FALSE))</f>
        <v/>
      </c>
      <c r="L109" s="52" t="str">
        <f>IF(VLOOKUP($A109,'[1]2. Child Protection'!$B$8:$BG$226,'[1]2. Child Protection'!X$1,FALSE)=D109,"",VLOOKUP($A109,'[1]2. Child Protection'!$B$8:$BG$226,'[1]2. Child Protection'!X$1,FALSE)-D109)</f>
        <v/>
      </c>
      <c r="M109" s="52" t="str">
        <f>IF(VLOOKUP($A109,'[1]2. Child Protection'!$B$8:$BG$226,'[1]2. Child Protection'!Y$1,FALSE)=E109,"",VLOOKUP($A109,'[1]2. Child Protection'!$B$8:$BG$226,'[1]2. Child Protection'!Y$1,FALSE))</f>
        <v/>
      </c>
      <c r="N109" s="52" t="str">
        <f>IF(VLOOKUP($A109,'[1]2. Child Protection'!$B$8:$BG$226,'[1]2. Child Protection'!Z$1,FALSE)=F109,"",VLOOKUP($A109,'[1]2. Child Protection'!$B$8:$BG$226,'[1]2. Child Protection'!Z$1,FALSE)-F109)</f>
        <v/>
      </c>
      <c r="O109" s="52" t="str">
        <f>IF(VLOOKUP($A109,'[1]2. Child Protection'!$B$8:$BG$226,'[1]2. Child Protection'!AA$1,FALSE)=G109,"",VLOOKUP($A109,'[1]2. Child Protection'!$B$8:$BG$226,'[1]2. Child Protection'!AA$1,FALSE))</f>
        <v/>
      </c>
      <c r="P109" s="3" t="str">
        <f>IF(VLOOKUP($A109,'[1]2. Child Protection'!$B$8:$BG$226,'[1]2. Child Protection'!AB$1,FALSE)=H109,"",VLOOKUP($A109,'[1]2. Child Protection'!$B$8:$BG$226,'[1]2. Child Protection'!AB$1,FALSE))</f>
        <v>UNSD Population and Vital Statistics Report, January 2021, latest update on 4 Jan 2022</v>
      </c>
    </row>
    <row r="110" spans="1:16" x14ac:dyDescent="0.3">
      <c r="A110" s="2" t="s">
        <v>159</v>
      </c>
      <c r="B110" s="13">
        <v>99.5</v>
      </c>
      <c r="C110" s="14" t="s">
        <v>36</v>
      </c>
      <c r="D110" s="15">
        <v>99.5</v>
      </c>
      <c r="E110" s="16" t="s">
        <v>36</v>
      </c>
      <c r="F110" s="15">
        <v>99.6</v>
      </c>
      <c r="G110" s="16" t="s">
        <v>36</v>
      </c>
      <c r="H110" s="17" t="s">
        <v>94</v>
      </c>
      <c r="J110" s="52">
        <f>IF(VLOOKUP($A110,'[1]2. Child Protection'!$B$8:$BG$226,'[1]2. Child Protection'!V$1,FALSE)=B110,"",VLOOKUP($A110,'[1]2. Child Protection'!$B$8:$BG$226,'[1]2. Child Protection'!V$1,FALSE)-B110)</f>
        <v>-0.59999999999999432</v>
      </c>
      <c r="K110" s="52" t="str">
        <f>IF(VLOOKUP($A110,'[1]2. Child Protection'!$B$8:$BG$226,'[1]2. Child Protection'!W$1,FALSE)=C110,"",VLOOKUP($A110,'[1]2. Child Protection'!$B$8:$BG$226,'[1]2. Child Protection'!W$1,FALSE))</f>
        <v>y</v>
      </c>
      <c r="L110" s="52">
        <f>IF(VLOOKUP($A110,'[1]2. Child Protection'!$B$8:$BG$226,'[1]2. Child Protection'!X$1,FALSE)=D110,"",VLOOKUP($A110,'[1]2. Child Protection'!$B$8:$BG$226,'[1]2. Child Protection'!X$1,FALSE)-D110)</f>
        <v>0.29999999999999716</v>
      </c>
      <c r="M110" s="52" t="str">
        <f>IF(VLOOKUP($A110,'[1]2. Child Protection'!$B$8:$BG$226,'[1]2. Child Protection'!Y$1,FALSE)=E110,"",VLOOKUP($A110,'[1]2. Child Protection'!$B$8:$BG$226,'[1]2. Child Protection'!Y$1,FALSE))</f>
        <v>y</v>
      </c>
      <c r="N110" s="52">
        <f>IF(VLOOKUP($A110,'[1]2. Child Protection'!$B$8:$BG$226,'[1]2. Child Protection'!Z$1,FALSE)=F110,"",VLOOKUP($A110,'[1]2. Child Protection'!$B$8:$BG$226,'[1]2. Child Protection'!Z$1,FALSE)-F110)</f>
        <v>-1.5999999999999943</v>
      </c>
      <c r="O110" s="52" t="str">
        <f>IF(VLOOKUP($A110,'[1]2. Child Protection'!$B$8:$BG$226,'[1]2. Child Protection'!AA$1,FALSE)=G110,"",VLOOKUP($A110,'[1]2. Child Protection'!$B$8:$BG$226,'[1]2. Child Protection'!AA$1,FALSE))</f>
        <v>y</v>
      </c>
      <c r="P110" s="3" t="str">
        <f>IF(VLOOKUP($A110,'[1]2. Child Protection'!$B$8:$BG$226,'[1]2. Child Protection'!AB$1,FALSE)=H110,"",VLOOKUP($A110,'[1]2. Child Protection'!$B$8:$BG$226,'[1]2. Child Protection'!AB$1,FALSE))</f>
        <v>MICS 2015-16</v>
      </c>
    </row>
    <row r="111" spans="1:16" x14ac:dyDescent="0.3">
      <c r="A111" s="2" t="s">
        <v>160</v>
      </c>
      <c r="B111" s="13">
        <v>44.5</v>
      </c>
      <c r="C111" s="14" t="s">
        <v>12</v>
      </c>
      <c r="D111" s="15">
        <v>45.5</v>
      </c>
      <c r="E111" s="16" t="s">
        <v>12</v>
      </c>
      <c r="F111" s="15">
        <v>43.5</v>
      </c>
      <c r="G111" s="16" t="s">
        <v>12</v>
      </c>
      <c r="H111" s="17" t="s">
        <v>117</v>
      </c>
      <c r="J111" s="52" t="str">
        <f>IF(VLOOKUP($A111,'[1]2. Child Protection'!$B$8:$BG$226,'[1]2. Child Protection'!V$1,FALSE)=B111,"",VLOOKUP($A111,'[1]2. Child Protection'!$B$8:$BG$226,'[1]2. Child Protection'!V$1,FALSE)-B111)</f>
        <v/>
      </c>
      <c r="K111" s="52" t="str">
        <f>IF(VLOOKUP($A111,'[1]2. Child Protection'!$B$8:$BG$226,'[1]2. Child Protection'!W$1,FALSE)=C111,"",VLOOKUP($A111,'[1]2. Child Protection'!$B$8:$BG$226,'[1]2. Child Protection'!W$1,FALSE))</f>
        <v/>
      </c>
      <c r="L111" s="52" t="str">
        <f>IF(VLOOKUP($A111,'[1]2. Child Protection'!$B$8:$BG$226,'[1]2. Child Protection'!X$1,FALSE)=D111,"",VLOOKUP($A111,'[1]2. Child Protection'!$B$8:$BG$226,'[1]2. Child Protection'!X$1,FALSE)-D111)</f>
        <v/>
      </c>
      <c r="M111" s="52" t="str">
        <f>IF(VLOOKUP($A111,'[1]2. Child Protection'!$B$8:$BG$226,'[1]2. Child Protection'!Y$1,FALSE)=E111,"",VLOOKUP($A111,'[1]2. Child Protection'!$B$8:$BG$226,'[1]2. Child Protection'!Y$1,FALSE))</f>
        <v/>
      </c>
      <c r="N111" s="52" t="str">
        <f>IF(VLOOKUP($A111,'[1]2. Child Protection'!$B$8:$BG$226,'[1]2. Child Protection'!Z$1,FALSE)=F111,"",VLOOKUP($A111,'[1]2. Child Protection'!$B$8:$BG$226,'[1]2. Child Protection'!Z$1,FALSE)-F111)</f>
        <v/>
      </c>
      <c r="O111" s="52" t="str">
        <f>IF(VLOOKUP($A111,'[1]2. Child Protection'!$B$8:$BG$226,'[1]2. Child Protection'!AA$1,FALSE)=G111,"",VLOOKUP($A111,'[1]2. Child Protection'!$B$8:$BG$226,'[1]2. Child Protection'!AA$1,FALSE))</f>
        <v/>
      </c>
      <c r="P111" s="3" t="str">
        <f>IF(VLOOKUP($A111,'[1]2. Child Protection'!$B$8:$BG$226,'[1]2. Child Protection'!AB$1,FALSE)=H111,"",VLOOKUP($A111,'[1]2. Child Protection'!$B$8:$BG$226,'[1]2. Child Protection'!AB$1,FALSE))</f>
        <v/>
      </c>
    </row>
    <row r="112" spans="1:16" x14ac:dyDescent="0.3">
      <c r="A112" s="2" t="s">
        <v>161</v>
      </c>
      <c r="B112" s="13">
        <v>24.6</v>
      </c>
      <c r="C112" s="14" t="s">
        <v>28</v>
      </c>
      <c r="D112" s="15">
        <v>24.8</v>
      </c>
      <c r="E112" s="16" t="s">
        <v>28</v>
      </c>
      <c r="F112" s="15">
        <v>24.4</v>
      </c>
      <c r="G112" s="16" t="s">
        <v>28</v>
      </c>
      <c r="H112" s="17" t="s">
        <v>162</v>
      </c>
      <c r="J112" s="52">
        <f>IF(VLOOKUP($A112,'[1]2. Child Protection'!$B$8:$BG$226,'[1]2. Child Protection'!V$1,FALSE)=B112,"",VLOOKUP($A112,'[1]2. Child Protection'!$B$8:$BG$226,'[1]2. Child Protection'!V$1,FALSE)-B112)</f>
        <v>41.699999999999996</v>
      </c>
      <c r="K112" s="52">
        <f>IF(VLOOKUP($A112,'[1]2. Child Protection'!$B$8:$BG$226,'[1]2. Child Protection'!W$1,FALSE)=C112,"",VLOOKUP($A112,'[1]2. Child Protection'!$B$8:$BG$226,'[1]2. Child Protection'!W$1,FALSE))</f>
        <v>0</v>
      </c>
      <c r="L112" s="52">
        <f>IF(VLOOKUP($A112,'[1]2. Child Protection'!$B$8:$BG$226,'[1]2. Child Protection'!X$1,FALSE)=D112,"",VLOOKUP($A112,'[1]2. Child Protection'!$B$8:$BG$226,'[1]2. Child Protection'!X$1,FALSE)-D112)</f>
        <v>42.3</v>
      </c>
      <c r="M112" s="52">
        <f>IF(VLOOKUP($A112,'[1]2. Child Protection'!$B$8:$BG$226,'[1]2. Child Protection'!Y$1,FALSE)=E112,"",VLOOKUP($A112,'[1]2. Child Protection'!$B$8:$BG$226,'[1]2. Child Protection'!Y$1,FALSE))</f>
        <v>0</v>
      </c>
      <c r="N112" s="52">
        <f>IF(VLOOKUP($A112,'[1]2. Child Protection'!$B$8:$BG$226,'[1]2. Child Protection'!Z$1,FALSE)=F112,"",VLOOKUP($A112,'[1]2. Child Protection'!$B$8:$BG$226,'[1]2. Child Protection'!Z$1,FALSE)-F112)</f>
        <v>41.000000000000007</v>
      </c>
      <c r="O112" s="52">
        <f>IF(VLOOKUP($A112,'[1]2. Child Protection'!$B$8:$BG$226,'[1]2. Child Protection'!AA$1,FALSE)=G112,"",VLOOKUP($A112,'[1]2. Child Protection'!$B$8:$BG$226,'[1]2. Child Protection'!AA$1,FALSE))</f>
        <v>0</v>
      </c>
      <c r="P112" s="3" t="str">
        <f>IF(VLOOKUP($A112,'[1]2. Child Protection'!$B$8:$BG$226,'[1]2. Child Protection'!AB$1,FALSE)=H112,"",VLOOKUP($A112,'[1]2. Child Protection'!$B$8:$BG$226,'[1]2. Child Protection'!AB$1,FALSE))</f>
        <v>DHS 2019-20</v>
      </c>
    </row>
    <row r="113" spans="1:16" x14ac:dyDescent="0.3">
      <c r="A113" s="2" t="s">
        <v>179</v>
      </c>
      <c r="B113" s="13" t="s">
        <v>23</v>
      </c>
      <c r="C113" s="14" t="s">
        <v>23</v>
      </c>
      <c r="D113" s="15" t="s">
        <v>23</v>
      </c>
      <c r="E113" s="16" t="s">
        <v>23</v>
      </c>
      <c r="F113" s="15" t="s">
        <v>23</v>
      </c>
      <c r="G113" s="16" t="s">
        <v>23</v>
      </c>
      <c r="H113" s="17" t="s">
        <v>23</v>
      </c>
      <c r="J113" s="52" t="str">
        <f>IF(VLOOKUP($A113,'[1]2. Child Protection'!$B$8:$BG$226,'[1]2. Child Protection'!V$1,FALSE)=B113,"",VLOOKUP($A113,'[1]2. Child Protection'!$B$8:$BG$226,'[1]2. Child Protection'!V$1,FALSE)-B113)</f>
        <v/>
      </c>
      <c r="K113" s="52">
        <f>IF(VLOOKUP($A113,'[1]2. Child Protection'!$B$8:$BG$226,'[1]2. Child Protection'!W$1,FALSE)=C113,"",VLOOKUP($A113,'[1]2. Child Protection'!$B$8:$BG$226,'[1]2. Child Protection'!W$1,FALSE))</f>
        <v>0</v>
      </c>
      <c r="L113" s="52" t="str">
        <f>IF(VLOOKUP($A113,'[1]2. Child Protection'!$B$8:$BG$226,'[1]2. Child Protection'!X$1,FALSE)=D113,"",VLOOKUP($A113,'[1]2. Child Protection'!$B$8:$BG$226,'[1]2. Child Protection'!X$1,FALSE)-D113)</f>
        <v/>
      </c>
      <c r="M113" s="52">
        <f>IF(VLOOKUP($A113,'[1]2. Child Protection'!$B$8:$BG$226,'[1]2. Child Protection'!Y$1,FALSE)=E113,"",VLOOKUP($A113,'[1]2. Child Protection'!$B$8:$BG$226,'[1]2. Child Protection'!Y$1,FALSE))</f>
        <v>0</v>
      </c>
      <c r="N113" s="52" t="str">
        <f>IF(VLOOKUP($A113,'[1]2. Child Protection'!$B$8:$BG$226,'[1]2. Child Protection'!Z$1,FALSE)=F113,"",VLOOKUP($A113,'[1]2. Child Protection'!$B$8:$BG$226,'[1]2. Child Protection'!Z$1,FALSE)-F113)</f>
        <v/>
      </c>
      <c r="O113" s="52">
        <f>IF(VLOOKUP($A113,'[1]2. Child Protection'!$B$8:$BG$226,'[1]2. Child Protection'!AA$1,FALSE)=G113,"",VLOOKUP($A113,'[1]2. Child Protection'!$B$8:$BG$226,'[1]2. Child Protection'!AA$1,FALSE))</f>
        <v>0</v>
      </c>
      <c r="P113" s="3">
        <f>IF(VLOOKUP($A113,'[1]2. Child Protection'!$B$8:$BG$226,'[1]2. Child Protection'!AB$1,FALSE)=H113,"",VLOOKUP($A113,'[1]2. Child Protection'!$B$8:$BG$226,'[1]2. Child Protection'!AB$1,FALSE))</f>
        <v>0</v>
      </c>
    </row>
    <row r="114" spans="1:16" x14ac:dyDescent="0.3">
      <c r="A114" s="2" t="s">
        <v>163</v>
      </c>
      <c r="B114" s="13">
        <v>100</v>
      </c>
      <c r="C114" s="14" t="s">
        <v>19</v>
      </c>
      <c r="D114" s="13">
        <v>100</v>
      </c>
      <c r="E114" s="14" t="s">
        <v>19</v>
      </c>
      <c r="F114" s="13">
        <v>100</v>
      </c>
      <c r="G114" s="14" t="s">
        <v>19</v>
      </c>
      <c r="H114" s="17" t="s">
        <v>30</v>
      </c>
      <c r="J114" s="52" t="str">
        <f>IF(VLOOKUP($A114,'[1]2. Child Protection'!$B$8:$BG$226,'[1]2. Child Protection'!V$1,FALSE)=B114,"",VLOOKUP($A114,'[1]2. Child Protection'!$B$8:$BG$226,'[1]2. Child Protection'!V$1,FALSE)-B114)</f>
        <v/>
      </c>
      <c r="K114" s="52" t="str">
        <f>IF(VLOOKUP($A114,'[1]2. Child Protection'!$B$8:$BG$226,'[1]2. Child Protection'!W$1,FALSE)=C114,"",VLOOKUP($A114,'[1]2. Child Protection'!$B$8:$BG$226,'[1]2. Child Protection'!W$1,FALSE))</f>
        <v/>
      </c>
      <c r="L114" s="52" t="str">
        <f>IF(VLOOKUP($A114,'[1]2. Child Protection'!$B$8:$BG$226,'[1]2. Child Protection'!X$1,FALSE)=D114,"",VLOOKUP($A114,'[1]2. Child Protection'!$B$8:$BG$226,'[1]2. Child Protection'!X$1,FALSE)-D114)</f>
        <v/>
      </c>
      <c r="M114" s="52" t="str">
        <f>IF(VLOOKUP($A114,'[1]2. Child Protection'!$B$8:$BG$226,'[1]2. Child Protection'!Y$1,FALSE)=E114,"",VLOOKUP($A114,'[1]2. Child Protection'!$B$8:$BG$226,'[1]2. Child Protection'!Y$1,FALSE))</f>
        <v/>
      </c>
      <c r="N114" s="52" t="str">
        <f>IF(VLOOKUP($A114,'[1]2. Child Protection'!$B$8:$BG$226,'[1]2. Child Protection'!Z$1,FALSE)=F114,"",VLOOKUP($A114,'[1]2. Child Protection'!$B$8:$BG$226,'[1]2. Child Protection'!Z$1,FALSE)-F114)</f>
        <v/>
      </c>
      <c r="O114" s="52" t="str">
        <f>IF(VLOOKUP($A114,'[1]2. Child Protection'!$B$8:$BG$226,'[1]2. Child Protection'!AA$1,FALSE)=G114,"",VLOOKUP($A114,'[1]2. Child Protection'!$B$8:$BG$226,'[1]2. Child Protection'!AA$1,FALSE))</f>
        <v/>
      </c>
      <c r="P114" s="3" t="str">
        <f>IF(VLOOKUP($A114,'[1]2. Child Protection'!$B$8:$BG$226,'[1]2. Child Protection'!AB$1,FALSE)=H114,"",VLOOKUP($A114,'[1]2. Child Protection'!$B$8:$BG$226,'[1]2. Child Protection'!AB$1,FALSE))</f>
        <v>UNSD Population and Vital Statistics Report, January 2021, latest update on 4 Jan 2022</v>
      </c>
    </row>
    <row r="115" spans="1:16" s="48" customFormat="1" x14ac:dyDescent="0.3">
      <c r="A115" s="48" t="s">
        <v>164</v>
      </c>
      <c r="B115" s="49">
        <v>100</v>
      </c>
      <c r="C115" s="50"/>
      <c r="D115" s="49">
        <v>100</v>
      </c>
      <c r="E115" s="50"/>
      <c r="F115" s="49">
        <v>100</v>
      </c>
      <c r="G115" s="50"/>
      <c r="H115" s="51" t="s">
        <v>165</v>
      </c>
      <c r="J115" s="54" t="str">
        <f>IF(VLOOKUP($A115,'[1]2. Child Protection'!$B$8:$BG$226,'[1]2. Child Protection'!V$1,FALSE)=B115,"",VLOOKUP($A115,'[1]2. Child Protection'!$B$8:$BG$226,'[1]2. Child Protection'!V$1,FALSE)-B115)</f>
        <v/>
      </c>
      <c r="K115" s="54" t="str">
        <f>IF(VLOOKUP($A115,'[1]2. Child Protection'!$B$8:$BG$226,'[1]2. Child Protection'!W$1,FALSE)=C115,"",VLOOKUP($A115,'[1]2. Child Protection'!$B$8:$BG$226,'[1]2. Child Protection'!W$1,FALSE))</f>
        <v>y</v>
      </c>
      <c r="L115" s="54" t="str">
        <f>IF(VLOOKUP($A115,'[1]2. Child Protection'!$B$8:$BG$226,'[1]2. Child Protection'!X$1,FALSE)=D115,"",VLOOKUP($A115,'[1]2. Child Protection'!$B$8:$BG$226,'[1]2. Child Protection'!X$1,FALSE)-D115)</f>
        <v/>
      </c>
      <c r="M115" s="54" t="str">
        <f>IF(VLOOKUP($A115,'[1]2. Child Protection'!$B$8:$BG$226,'[1]2. Child Protection'!Y$1,FALSE)=E115,"",VLOOKUP($A115,'[1]2. Child Protection'!$B$8:$BG$226,'[1]2. Child Protection'!Y$1,FALSE))</f>
        <v>y</v>
      </c>
      <c r="N115" s="54" t="str">
        <f>IF(VLOOKUP($A115,'[1]2. Child Protection'!$B$8:$BG$226,'[1]2. Child Protection'!Z$1,FALSE)=F115,"",VLOOKUP($A115,'[1]2. Child Protection'!$B$8:$BG$226,'[1]2. Child Protection'!Z$1,FALSE)-F115)</f>
        <v/>
      </c>
      <c r="O115" s="54" t="str">
        <f>IF(VLOOKUP($A115,'[1]2. Child Protection'!$B$8:$BG$226,'[1]2. Child Protection'!AA$1,FALSE)=G115,"",VLOOKUP($A115,'[1]2. Child Protection'!$B$8:$BG$226,'[1]2. Child Protection'!AA$1,FALSE))</f>
        <v>y</v>
      </c>
      <c r="P115" s="48" t="str">
        <f>IF(VLOOKUP($A115,'[1]2. Child Protection'!$B$8:$BG$226,'[1]2. Child Protection'!AB$1,FALSE)=H115,"",VLOOKUP($A115,'[1]2. Child Protection'!$B$8:$BG$226,'[1]2. Child Protection'!AB$1,FALSE))</f>
        <v>Statistics Lithuania 2020</v>
      </c>
    </row>
    <row r="116" spans="1:16" x14ac:dyDescent="0.3">
      <c r="A116" s="2" t="s">
        <v>166</v>
      </c>
      <c r="B116" s="13">
        <v>100</v>
      </c>
      <c r="C116" s="14" t="s">
        <v>19</v>
      </c>
      <c r="D116" s="13">
        <v>100</v>
      </c>
      <c r="E116" s="14" t="s">
        <v>19</v>
      </c>
      <c r="F116" s="13">
        <v>100</v>
      </c>
      <c r="G116" s="14" t="s">
        <v>19</v>
      </c>
      <c r="H116" s="17" t="s">
        <v>30</v>
      </c>
      <c r="J116" s="52" t="str">
        <f>IF(VLOOKUP($A116,'[1]2. Child Protection'!$B$8:$BG$226,'[1]2. Child Protection'!V$1,FALSE)=B116,"",VLOOKUP($A116,'[1]2. Child Protection'!$B$8:$BG$226,'[1]2. Child Protection'!V$1,FALSE)-B116)</f>
        <v/>
      </c>
      <c r="K116" s="52" t="str">
        <f>IF(VLOOKUP($A116,'[1]2. Child Protection'!$B$8:$BG$226,'[1]2. Child Protection'!W$1,FALSE)=C116,"",VLOOKUP($A116,'[1]2. Child Protection'!$B$8:$BG$226,'[1]2. Child Protection'!W$1,FALSE))</f>
        <v/>
      </c>
      <c r="L116" s="52" t="str">
        <f>IF(VLOOKUP($A116,'[1]2. Child Protection'!$B$8:$BG$226,'[1]2. Child Protection'!X$1,FALSE)=D116,"",VLOOKUP($A116,'[1]2. Child Protection'!$B$8:$BG$226,'[1]2. Child Protection'!X$1,FALSE)-D116)</f>
        <v/>
      </c>
      <c r="M116" s="52" t="str">
        <f>IF(VLOOKUP($A116,'[1]2. Child Protection'!$B$8:$BG$226,'[1]2. Child Protection'!Y$1,FALSE)=E116,"",VLOOKUP($A116,'[1]2. Child Protection'!$B$8:$BG$226,'[1]2. Child Protection'!Y$1,FALSE))</f>
        <v/>
      </c>
      <c r="N116" s="52" t="str">
        <f>IF(VLOOKUP($A116,'[1]2. Child Protection'!$B$8:$BG$226,'[1]2. Child Protection'!Z$1,FALSE)=F116,"",VLOOKUP($A116,'[1]2. Child Protection'!$B$8:$BG$226,'[1]2. Child Protection'!Z$1,FALSE)-F116)</f>
        <v/>
      </c>
      <c r="O116" s="52" t="str">
        <f>IF(VLOOKUP($A116,'[1]2. Child Protection'!$B$8:$BG$226,'[1]2. Child Protection'!AA$1,FALSE)=G116,"",VLOOKUP($A116,'[1]2. Child Protection'!$B$8:$BG$226,'[1]2. Child Protection'!AA$1,FALSE))</f>
        <v/>
      </c>
      <c r="P116" s="3" t="str">
        <f>IF(VLOOKUP($A116,'[1]2. Child Protection'!$B$8:$BG$226,'[1]2. Child Protection'!AB$1,FALSE)=H116,"",VLOOKUP($A116,'[1]2. Child Protection'!$B$8:$BG$226,'[1]2. Child Protection'!AB$1,FALSE))</f>
        <v>UNSD Population and Vital Statistics Report, January 2021, latest update on 4 Jan 2022</v>
      </c>
    </row>
    <row r="117" spans="1:16" x14ac:dyDescent="0.3">
      <c r="A117" s="2" t="s">
        <v>167</v>
      </c>
      <c r="B117" s="13">
        <v>78.599999999999994</v>
      </c>
      <c r="C117" s="14" t="s">
        <v>12</v>
      </c>
      <c r="D117" s="15">
        <v>78.7</v>
      </c>
      <c r="E117" s="16" t="s">
        <v>12</v>
      </c>
      <c r="F117" s="15">
        <v>78.400000000000006</v>
      </c>
      <c r="G117" s="16" t="s">
        <v>12</v>
      </c>
      <c r="H117" s="17" t="s">
        <v>117</v>
      </c>
      <c r="J117" s="52" t="str">
        <f>IF(VLOOKUP($A117,'[1]2. Child Protection'!$B$8:$BG$226,'[1]2. Child Protection'!V$1,FALSE)=B117,"",VLOOKUP($A117,'[1]2. Child Protection'!$B$8:$BG$226,'[1]2. Child Protection'!V$1,FALSE)-B117)</f>
        <v/>
      </c>
      <c r="K117" s="52" t="str">
        <f>IF(VLOOKUP($A117,'[1]2. Child Protection'!$B$8:$BG$226,'[1]2. Child Protection'!W$1,FALSE)=C117,"",VLOOKUP($A117,'[1]2. Child Protection'!$B$8:$BG$226,'[1]2. Child Protection'!W$1,FALSE))</f>
        <v/>
      </c>
      <c r="L117" s="52" t="str">
        <f>IF(VLOOKUP($A117,'[1]2. Child Protection'!$B$8:$BG$226,'[1]2. Child Protection'!X$1,FALSE)=D117,"",VLOOKUP($A117,'[1]2. Child Protection'!$B$8:$BG$226,'[1]2. Child Protection'!X$1,FALSE)-D117)</f>
        <v/>
      </c>
      <c r="M117" s="52" t="str">
        <f>IF(VLOOKUP($A117,'[1]2. Child Protection'!$B$8:$BG$226,'[1]2. Child Protection'!Y$1,FALSE)=E117,"",VLOOKUP($A117,'[1]2. Child Protection'!$B$8:$BG$226,'[1]2. Child Protection'!Y$1,FALSE))</f>
        <v/>
      </c>
      <c r="N117" s="52" t="str">
        <f>IF(VLOOKUP($A117,'[1]2. Child Protection'!$B$8:$BG$226,'[1]2. Child Protection'!Z$1,FALSE)=F117,"",VLOOKUP($A117,'[1]2. Child Protection'!$B$8:$BG$226,'[1]2. Child Protection'!Z$1,FALSE)-F117)</f>
        <v/>
      </c>
      <c r="O117" s="52" t="str">
        <f>IF(VLOOKUP($A117,'[1]2. Child Protection'!$B$8:$BG$226,'[1]2. Child Protection'!AA$1,FALSE)=G117,"",VLOOKUP($A117,'[1]2. Child Protection'!$B$8:$BG$226,'[1]2. Child Protection'!AA$1,FALSE))</f>
        <v/>
      </c>
      <c r="P117" s="3" t="str">
        <f>IF(VLOOKUP($A117,'[1]2. Child Protection'!$B$8:$BG$226,'[1]2. Child Protection'!AB$1,FALSE)=H117,"",VLOOKUP($A117,'[1]2. Child Protection'!$B$8:$BG$226,'[1]2. Child Protection'!AB$1,FALSE))</f>
        <v/>
      </c>
    </row>
    <row r="118" spans="1:16" x14ac:dyDescent="0.3">
      <c r="A118" s="2" t="s">
        <v>168</v>
      </c>
      <c r="B118" s="13">
        <v>5.6</v>
      </c>
      <c r="C118" s="14" t="s">
        <v>28</v>
      </c>
      <c r="D118" s="15">
        <v>5.8</v>
      </c>
      <c r="E118" s="16" t="s">
        <v>28</v>
      </c>
      <c r="F118" s="15">
        <v>5.4</v>
      </c>
      <c r="G118" s="16" t="s">
        <v>28</v>
      </c>
      <c r="H118" s="17" t="s">
        <v>169</v>
      </c>
      <c r="J118" s="52" t="str">
        <f>IF(VLOOKUP($A118,'[1]2. Child Protection'!$B$8:$BG$226,'[1]2. Child Protection'!V$1,FALSE)=B118,"",VLOOKUP($A118,'[1]2. Child Protection'!$B$8:$BG$226,'[1]2. Child Protection'!V$1,FALSE)-B118)</f>
        <v/>
      </c>
      <c r="K118" s="52" t="str">
        <f>IF(VLOOKUP($A118,'[1]2. Child Protection'!$B$8:$BG$226,'[1]2. Child Protection'!W$1,FALSE)=C118,"",VLOOKUP($A118,'[1]2. Child Protection'!$B$8:$BG$226,'[1]2. Child Protection'!W$1,FALSE))</f>
        <v/>
      </c>
      <c r="L118" s="52" t="str">
        <f>IF(VLOOKUP($A118,'[1]2. Child Protection'!$B$8:$BG$226,'[1]2. Child Protection'!X$1,FALSE)=D118,"",VLOOKUP($A118,'[1]2. Child Protection'!$B$8:$BG$226,'[1]2. Child Protection'!X$1,FALSE)-D118)</f>
        <v/>
      </c>
      <c r="M118" s="52" t="str">
        <f>IF(VLOOKUP($A118,'[1]2. Child Protection'!$B$8:$BG$226,'[1]2. Child Protection'!Y$1,FALSE)=E118,"",VLOOKUP($A118,'[1]2. Child Protection'!$B$8:$BG$226,'[1]2. Child Protection'!Y$1,FALSE))</f>
        <v/>
      </c>
      <c r="N118" s="52" t="str">
        <f>IF(VLOOKUP($A118,'[1]2. Child Protection'!$B$8:$BG$226,'[1]2. Child Protection'!Z$1,FALSE)=F118,"",VLOOKUP($A118,'[1]2. Child Protection'!$B$8:$BG$226,'[1]2. Child Protection'!Z$1,FALSE)-F118)</f>
        <v/>
      </c>
      <c r="O118" s="52" t="str">
        <f>IF(VLOOKUP($A118,'[1]2. Child Protection'!$B$8:$BG$226,'[1]2. Child Protection'!AA$1,FALSE)=G118,"",VLOOKUP($A118,'[1]2. Child Protection'!$B$8:$BG$226,'[1]2. Child Protection'!AA$1,FALSE))</f>
        <v/>
      </c>
      <c r="P118" s="3" t="str">
        <f>IF(VLOOKUP($A118,'[1]2. Child Protection'!$B$8:$BG$226,'[1]2. Child Protection'!AB$1,FALSE)=H118,"",VLOOKUP($A118,'[1]2. Child Protection'!$B$8:$BG$226,'[1]2. Child Protection'!AB$1,FALSE))</f>
        <v/>
      </c>
    </row>
    <row r="119" spans="1:16" x14ac:dyDescent="0.3">
      <c r="A119" s="2" t="s">
        <v>190</v>
      </c>
      <c r="B119" s="13" t="s">
        <v>23</v>
      </c>
      <c r="C119" s="14" t="s">
        <v>23</v>
      </c>
      <c r="D119" s="15" t="s">
        <v>23</v>
      </c>
      <c r="E119" s="16" t="s">
        <v>23</v>
      </c>
      <c r="F119" s="15" t="s">
        <v>23</v>
      </c>
      <c r="G119" s="16" t="s">
        <v>23</v>
      </c>
      <c r="H119" s="17" t="s">
        <v>23</v>
      </c>
      <c r="J119" s="52" t="str">
        <f>IF(VLOOKUP($A119,'[1]2. Child Protection'!$B$8:$BG$226,'[1]2. Child Protection'!V$1,FALSE)=B119,"",VLOOKUP($A119,'[1]2. Child Protection'!$B$8:$BG$226,'[1]2. Child Protection'!V$1,FALSE)-B119)</f>
        <v/>
      </c>
      <c r="K119" s="52">
        <f>IF(VLOOKUP($A119,'[1]2. Child Protection'!$B$8:$BG$226,'[1]2. Child Protection'!W$1,FALSE)=C119,"",VLOOKUP($A119,'[1]2. Child Protection'!$B$8:$BG$226,'[1]2. Child Protection'!W$1,FALSE))</f>
        <v>0</v>
      </c>
      <c r="L119" s="52" t="str">
        <f>IF(VLOOKUP($A119,'[1]2. Child Protection'!$B$8:$BG$226,'[1]2. Child Protection'!X$1,FALSE)=D119,"",VLOOKUP($A119,'[1]2. Child Protection'!$B$8:$BG$226,'[1]2. Child Protection'!X$1,FALSE)-D119)</f>
        <v/>
      </c>
      <c r="M119" s="52">
        <f>IF(VLOOKUP($A119,'[1]2. Child Protection'!$B$8:$BG$226,'[1]2. Child Protection'!Y$1,FALSE)=E119,"",VLOOKUP($A119,'[1]2. Child Protection'!$B$8:$BG$226,'[1]2. Child Protection'!Y$1,FALSE))</f>
        <v>0</v>
      </c>
      <c r="N119" s="52" t="str">
        <f>IF(VLOOKUP($A119,'[1]2. Child Protection'!$B$8:$BG$226,'[1]2. Child Protection'!Z$1,FALSE)=F119,"",VLOOKUP($A119,'[1]2. Child Protection'!$B$8:$BG$226,'[1]2. Child Protection'!Z$1,FALSE)-F119)</f>
        <v/>
      </c>
      <c r="O119" s="52">
        <f>IF(VLOOKUP($A119,'[1]2. Child Protection'!$B$8:$BG$226,'[1]2. Child Protection'!AA$1,FALSE)=G119,"",VLOOKUP($A119,'[1]2. Child Protection'!$B$8:$BG$226,'[1]2. Child Protection'!AA$1,FALSE))</f>
        <v>0</v>
      </c>
      <c r="P119" s="3">
        <f>IF(VLOOKUP($A119,'[1]2. Child Protection'!$B$8:$BG$226,'[1]2. Child Protection'!AB$1,FALSE)=H119,"",VLOOKUP($A119,'[1]2. Child Protection'!$B$8:$BG$226,'[1]2. Child Protection'!AB$1,FALSE))</f>
        <v>0</v>
      </c>
    </row>
    <row r="120" spans="1:16" x14ac:dyDescent="0.3">
      <c r="A120" s="2" t="s">
        <v>171</v>
      </c>
      <c r="B120" s="13">
        <v>98.8</v>
      </c>
      <c r="C120" s="14" t="s">
        <v>12</v>
      </c>
      <c r="D120" s="15">
        <v>98.5</v>
      </c>
      <c r="E120" s="16" t="s">
        <v>12</v>
      </c>
      <c r="F120" s="15">
        <v>99.1</v>
      </c>
      <c r="G120" s="16" t="s">
        <v>12</v>
      </c>
      <c r="H120" s="17" t="s">
        <v>63</v>
      </c>
      <c r="J120" s="52" t="str">
        <f>IF(VLOOKUP($A120,'[1]2. Child Protection'!$B$8:$BG$226,'[1]2. Child Protection'!V$1,FALSE)=B120,"",VLOOKUP($A120,'[1]2. Child Protection'!$B$8:$BG$226,'[1]2. Child Protection'!V$1,FALSE)-B120)</f>
        <v/>
      </c>
      <c r="K120" s="52" t="str">
        <f>IF(VLOOKUP($A120,'[1]2. Child Protection'!$B$8:$BG$226,'[1]2. Child Protection'!W$1,FALSE)=C120,"",VLOOKUP($A120,'[1]2. Child Protection'!$B$8:$BG$226,'[1]2. Child Protection'!W$1,FALSE))</f>
        <v/>
      </c>
      <c r="L120" s="52" t="str">
        <f>IF(VLOOKUP($A120,'[1]2. Child Protection'!$B$8:$BG$226,'[1]2. Child Protection'!X$1,FALSE)=D120,"",VLOOKUP($A120,'[1]2. Child Protection'!$B$8:$BG$226,'[1]2. Child Protection'!X$1,FALSE)-D120)</f>
        <v/>
      </c>
      <c r="M120" s="52" t="str">
        <f>IF(VLOOKUP($A120,'[1]2. Child Protection'!$B$8:$BG$226,'[1]2. Child Protection'!Y$1,FALSE)=E120,"",VLOOKUP($A120,'[1]2. Child Protection'!$B$8:$BG$226,'[1]2. Child Protection'!Y$1,FALSE))</f>
        <v/>
      </c>
      <c r="N120" s="52" t="str">
        <f>IF(VLOOKUP($A120,'[1]2. Child Protection'!$B$8:$BG$226,'[1]2. Child Protection'!Z$1,FALSE)=F120,"",VLOOKUP($A120,'[1]2. Child Protection'!$B$8:$BG$226,'[1]2. Child Protection'!Z$1,FALSE)-F120)</f>
        <v/>
      </c>
      <c r="O120" s="52" t="str">
        <f>IF(VLOOKUP($A120,'[1]2. Child Protection'!$B$8:$BG$226,'[1]2. Child Protection'!AA$1,FALSE)=G120,"",VLOOKUP($A120,'[1]2. Child Protection'!$B$8:$BG$226,'[1]2. Child Protection'!AA$1,FALSE))</f>
        <v/>
      </c>
      <c r="P120" s="3" t="str">
        <f>IF(VLOOKUP($A120,'[1]2. Child Protection'!$B$8:$BG$226,'[1]2. Child Protection'!AB$1,FALSE)=H120,"",VLOOKUP($A120,'[1]2. Child Protection'!$B$8:$BG$226,'[1]2. Child Protection'!AB$1,FALSE))</f>
        <v/>
      </c>
    </row>
    <row r="121" spans="1:16" x14ac:dyDescent="0.3">
      <c r="A121" s="2" t="s">
        <v>172</v>
      </c>
      <c r="B121" s="13">
        <v>86.7</v>
      </c>
      <c r="C121" s="14" t="s">
        <v>28</v>
      </c>
      <c r="D121" s="15">
        <v>87.8</v>
      </c>
      <c r="E121" s="16" t="s">
        <v>28</v>
      </c>
      <c r="F121" s="15">
        <v>85.6</v>
      </c>
      <c r="G121" s="16" t="s">
        <v>28</v>
      </c>
      <c r="H121" s="17" t="s">
        <v>71</v>
      </c>
      <c r="J121" s="52" t="str">
        <f>IF(VLOOKUP($A121,'[1]2. Child Protection'!$B$8:$BG$226,'[1]2. Child Protection'!V$1,FALSE)=B121,"",VLOOKUP($A121,'[1]2. Child Protection'!$B$8:$BG$226,'[1]2. Child Protection'!V$1,FALSE)-B121)</f>
        <v/>
      </c>
      <c r="K121" s="52" t="str">
        <f>IF(VLOOKUP($A121,'[1]2. Child Protection'!$B$8:$BG$226,'[1]2. Child Protection'!W$1,FALSE)=C121,"",VLOOKUP($A121,'[1]2. Child Protection'!$B$8:$BG$226,'[1]2. Child Protection'!W$1,FALSE))</f>
        <v/>
      </c>
      <c r="L121" s="52" t="str">
        <f>IF(VLOOKUP($A121,'[1]2. Child Protection'!$B$8:$BG$226,'[1]2. Child Protection'!X$1,FALSE)=D121,"",VLOOKUP($A121,'[1]2. Child Protection'!$B$8:$BG$226,'[1]2. Child Protection'!X$1,FALSE)-D121)</f>
        <v/>
      </c>
      <c r="M121" s="52" t="str">
        <f>IF(VLOOKUP($A121,'[1]2. Child Protection'!$B$8:$BG$226,'[1]2. Child Protection'!Y$1,FALSE)=E121,"",VLOOKUP($A121,'[1]2. Child Protection'!$B$8:$BG$226,'[1]2. Child Protection'!Y$1,FALSE))</f>
        <v/>
      </c>
      <c r="N121" s="52" t="str">
        <f>IF(VLOOKUP($A121,'[1]2. Child Protection'!$B$8:$BG$226,'[1]2. Child Protection'!Z$1,FALSE)=F121,"",VLOOKUP($A121,'[1]2. Child Protection'!$B$8:$BG$226,'[1]2. Child Protection'!Z$1,FALSE)-F121)</f>
        <v/>
      </c>
      <c r="O121" s="52" t="str">
        <f>IF(VLOOKUP($A121,'[1]2. Child Protection'!$B$8:$BG$226,'[1]2. Child Protection'!AA$1,FALSE)=G121,"",VLOOKUP($A121,'[1]2. Child Protection'!$B$8:$BG$226,'[1]2. Child Protection'!AA$1,FALSE))</f>
        <v/>
      </c>
      <c r="P121" s="3" t="str">
        <f>IF(VLOOKUP($A121,'[1]2. Child Protection'!$B$8:$BG$226,'[1]2. Child Protection'!AB$1,FALSE)=H121,"",VLOOKUP($A121,'[1]2. Child Protection'!$B$8:$BG$226,'[1]2. Child Protection'!AB$1,FALSE))</f>
        <v/>
      </c>
    </row>
    <row r="122" spans="1:16" x14ac:dyDescent="0.3">
      <c r="A122" s="2" t="s">
        <v>173</v>
      </c>
      <c r="B122" s="13">
        <v>100</v>
      </c>
      <c r="C122" s="14" t="s">
        <v>19</v>
      </c>
      <c r="D122" s="13">
        <v>100</v>
      </c>
      <c r="E122" s="14" t="s">
        <v>19</v>
      </c>
      <c r="F122" s="13">
        <v>100</v>
      </c>
      <c r="G122" s="14" t="s">
        <v>19</v>
      </c>
      <c r="H122" s="17" t="s">
        <v>30</v>
      </c>
      <c r="J122" s="52" t="str">
        <f>IF(VLOOKUP($A122,'[1]2. Child Protection'!$B$8:$BG$226,'[1]2. Child Protection'!V$1,FALSE)=B122,"",VLOOKUP($A122,'[1]2. Child Protection'!$B$8:$BG$226,'[1]2. Child Protection'!V$1,FALSE)-B122)</f>
        <v/>
      </c>
      <c r="K122" s="52" t="str">
        <f>IF(VLOOKUP($A122,'[1]2. Child Protection'!$B$8:$BG$226,'[1]2. Child Protection'!W$1,FALSE)=C122,"",VLOOKUP($A122,'[1]2. Child Protection'!$B$8:$BG$226,'[1]2. Child Protection'!W$1,FALSE))</f>
        <v/>
      </c>
      <c r="L122" s="52" t="str">
        <f>IF(VLOOKUP($A122,'[1]2. Child Protection'!$B$8:$BG$226,'[1]2. Child Protection'!X$1,FALSE)=D122,"",VLOOKUP($A122,'[1]2. Child Protection'!$B$8:$BG$226,'[1]2. Child Protection'!X$1,FALSE)-D122)</f>
        <v/>
      </c>
      <c r="M122" s="52" t="str">
        <f>IF(VLOOKUP($A122,'[1]2. Child Protection'!$B$8:$BG$226,'[1]2. Child Protection'!Y$1,FALSE)=E122,"",VLOOKUP($A122,'[1]2. Child Protection'!$B$8:$BG$226,'[1]2. Child Protection'!Y$1,FALSE))</f>
        <v/>
      </c>
      <c r="N122" s="52" t="str">
        <f>IF(VLOOKUP($A122,'[1]2. Child Protection'!$B$8:$BG$226,'[1]2. Child Protection'!Z$1,FALSE)=F122,"",VLOOKUP($A122,'[1]2. Child Protection'!$B$8:$BG$226,'[1]2. Child Protection'!Z$1,FALSE)-F122)</f>
        <v/>
      </c>
      <c r="O122" s="52" t="str">
        <f>IF(VLOOKUP($A122,'[1]2. Child Protection'!$B$8:$BG$226,'[1]2. Child Protection'!AA$1,FALSE)=G122,"",VLOOKUP($A122,'[1]2. Child Protection'!$B$8:$BG$226,'[1]2. Child Protection'!AA$1,FALSE))</f>
        <v/>
      </c>
      <c r="P122" s="3" t="str">
        <f>IF(VLOOKUP($A122,'[1]2. Child Protection'!$B$8:$BG$226,'[1]2. Child Protection'!AB$1,FALSE)=H122,"",VLOOKUP($A122,'[1]2. Child Protection'!$B$8:$BG$226,'[1]2. Child Protection'!AB$1,FALSE))</f>
        <v>UNSD Population and Vital Statistics Report, January 2021, latest update on 4 Jan 2022</v>
      </c>
    </row>
    <row r="123" spans="1:16" x14ac:dyDescent="0.3">
      <c r="A123" s="2" t="s">
        <v>174</v>
      </c>
      <c r="B123" s="13">
        <v>83.8</v>
      </c>
      <c r="C123" s="14" t="s">
        <v>12</v>
      </c>
      <c r="D123" s="15">
        <v>85.1</v>
      </c>
      <c r="E123" s="16" t="s">
        <v>12</v>
      </c>
      <c r="F123" s="15">
        <v>82.3</v>
      </c>
      <c r="G123" s="16" t="s">
        <v>12</v>
      </c>
      <c r="H123" s="17" t="s">
        <v>175</v>
      </c>
      <c r="J123" s="52" t="str">
        <f>IF(VLOOKUP($A123,'[1]2. Child Protection'!$B$8:$BG$226,'[1]2. Child Protection'!V$1,FALSE)=B123,"",VLOOKUP($A123,'[1]2. Child Protection'!$B$8:$BG$226,'[1]2. Child Protection'!V$1,FALSE)-B123)</f>
        <v/>
      </c>
      <c r="K123" s="52" t="str">
        <f>IF(VLOOKUP($A123,'[1]2. Child Protection'!$B$8:$BG$226,'[1]2. Child Protection'!W$1,FALSE)=C123,"",VLOOKUP($A123,'[1]2. Child Protection'!$B$8:$BG$226,'[1]2. Child Protection'!W$1,FALSE))</f>
        <v/>
      </c>
      <c r="L123" s="52" t="str">
        <f>IF(VLOOKUP($A123,'[1]2. Child Protection'!$B$8:$BG$226,'[1]2. Child Protection'!X$1,FALSE)=D123,"",VLOOKUP($A123,'[1]2. Child Protection'!$B$8:$BG$226,'[1]2. Child Protection'!X$1,FALSE)-D123)</f>
        <v/>
      </c>
      <c r="M123" s="52" t="str">
        <f>IF(VLOOKUP($A123,'[1]2. Child Protection'!$B$8:$BG$226,'[1]2. Child Protection'!Y$1,FALSE)=E123,"",VLOOKUP($A123,'[1]2. Child Protection'!$B$8:$BG$226,'[1]2. Child Protection'!Y$1,FALSE))</f>
        <v/>
      </c>
      <c r="N123" s="52" t="str">
        <f>IF(VLOOKUP($A123,'[1]2. Child Protection'!$B$8:$BG$226,'[1]2. Child Protection'!Z$1,FALSE)=F123,"",VLOOKUP($A123,'[1]2. Child Protection'!$B$8:$BG$226,'[1]2. Child Protection'!Z$1,FALSE)-F123)</f>
        <v/>
      </c>
      <c r="O123" s="52" t="str">
        <f>IF(VLOOKUP($A123,'[1]2. Child Protection'!$B$8:$BG$226,'[1]2. Child Protection'!AA$1,FALSE)=G123,"",VLOOKUP($A123,'[1]2. Child Protection'!$B$8:$BG$226,'[1]2. Child Protection'!AA$1,FALSE))</f>
        <v/>
      </c>
      <c r="P123" s="3" t="str">
        <f>IF(VLOOKUP($A123,'[1]2. Child Protection'!$B$8:$BG$226,'[1]2. Child Protection'!AB$1,FALSE)=H123,"",VLOOKUP($A123,'[1]2. Child Protection'!$B$8:$BG$226,'[1]2. Child Protection'!AB$1,FALSE))</f>
        <v/>
      </c>
    </row>
    <row r="124" spans="1:16" x14ac:dyDescent="0.3">
      <c r="A124" s="2" t="s">
        <v>176</v>
      </c>
      <c r="B124" s="13">
        <v>65.599999999999994</v>
      </c>
      <c r="C124" s="14" t="s">
        <v>28</v>
      </c>
      <c r="D124" s="15">
        <v>65.599999999999994</v>
      </c>
      <c r="E124" s="16" t="s">
        <v>28</v>
      </c>
      <c r="F124" s="15">
        <v>65.5</v>
      </c>
      <c r="G124" s="16" t="s">
        <v>28</v>
      </c>
      <c r="H124" s="17" t="s">
        <v>52</v>
      </c>
      <c r="J124" s="52" t="str">
        <f>IF(VLOOKUP($A124,'[1]2. Child Protection'!$B$8:$BG$226,'[1]2. Child Protection'!V$1,FALSE)=B124,"",VLOOKUP($A124,'[1]2. Child Protection'!$B$8:$BG$226,'[1]2. Child Protection'!V$1,FALSE)-B124)</f>
        <v/>
      </c>
      <c r="K124" s="52" t="str">
        <f>IF(VLOOKUP($A124,'[1]2. Child Protection'!$B$8:$BG$226,'[1]2. Child Protection'!W$1,FALSE)=C124,"",VLOOKUP($A124,'[1]2. Child Protection'!$B$8:$BG$226,'[1]2. Child Protection'!W$1,FALSE))</f>
        <v/>
      </c>
      <c r="L124" s="52" t="str">
        <f>IF(VLOOKUP($A124,'[1]2. Child Protection'!$B$8:$BG$226,'[1]2. Child Protection'!X$1,FALSE)=D124,"",VLOOKUP($A124,'[1]2. Child Protection'!$B$8:$BG$226,'[1]2. Child Protection'!X$1,FALSE)-D124)</f>
        <v/>
      </c>
      <c r="M124" s="52" t="str">
        <f>IF(VLOOKUP($A124,'[1]2. Child Protection'!$B$8:$BG$226,'[1]2. Child Protection'!Y$1,FALSE)=E124,"",VLOOKUP($A124,'[1]2. Child Protection'!$B$8:$BG$226,'[1]2. Child Protection'!Y$1,FALSE))</f>
        <v/>
      </c>
      <c r="N124" s="52" t="str">
        <f>IF(VLOOKUP($A124,'[1]2. Child Protection'!$B$8:$BG$226,'[1]2. Child Protection'!Z$1,FALSE)=F124,"",VLOOKUP($A124,'[1]2. Child Protection'!$B$8:$BG$226,'[1]2. Child Protection'!Z$1,FALSE)-F124)</f>
        <v/>
      </c>
      <c r="O124" s="52" t="str">
        <f>IF(VLOOKUP($A124,'[1]2. Child Protection'!$B$8:$BG$226,'[1]2. Child Protection'!AA$1,FALSE)=G124,"",VLOOKUP($A124,'[1]2. Child Protection'!$B$8:$BG$226,'[1]2. Child Protection'!AA$1,FALSE))</f>
        <v/>
      </c>
      <c r="P124" s="3" t="str">
        <f>IF(VLOOKUP($A124,'[1]2. Child Protection'!$B$8:$BG$226,'[1]2. Child Protection'!AB$1,FALSE)=H124,"",VLOOKUP($A124,'[1]2. Child Protection'!$B$8:$BG$226,'[1]2. Child Protection'!AB$1,FALSE))</f>
        <v/>
      </c>
    </row>
    <row r="125" spans="1:16" x14ac:dyDescent="0.3">
      <c r="A125" s="2" t="s">
        <v>200</v>
      </c>
      <c r="B125" s="13" t="s">
        <v>23</v>
      </c>
      <c r="C125" s="14" t="s">
        <v>23</v>
      </c>
      <c r="D125" s="15" t="s">
        <v>23</v>
      </c>
      <c r="E125" s="16" t="s">
        <v>23</v>
      </c>
      <c r="F125" s="15" t="s">
        <v>23</v>
      </c>
      <c r="G125" s="16" t="s">
        <v>23</v>
      </c>
      <c r="H125" s="17" t="s">
        <v>23</v>
      </c>
      <c r="J125" s="52" t="str">
        <f>IF(VLOOKUP($A125,'[1]2. Child Protection'!$B$8:$BG$226,'[1]2. Child Protection'!V$1,FALSE)=B125,"",VLOOKUP($A125,'[1]2. Child Protection'!$B$8:$BG$226,'[1]2. Child Protection'!V$1,FALSE)-B125)</f>
        <v/>
      </c>
      <c r="K125" s="52">
        <f>IF(VLOOKUP($A125,'[1]2. Child Protection'!$B$8:$BG$226,'[1]2. Child Protection'!W$1,FALSE)=C125,"",VLOOKUP($A125,'[1]2. Child Protection'!$B$8:$BG$226,'[1]2. Child Protection'!W$1,FALSE))</f>
        <v>0</v>
      </c>
      <c r="L125" s="52" t="str">
        <f>IF(VLOOKUP($A125,'[1]2. Child Protection'!$B$8:$BG$226,'[1]2. Child Protection'!X$1,FALSE)=D125,"",VLOOKUP($A125,'[1]2. Child Protection'!$B$8:$BG$226,'[1]2. Child Protection'!X$1,FALSE)-D125)</f>
        <v/>
      </c>
      <c r="M125" s="52">
        <f>IF(VLOOKUP($A125,'[1]2. Child Protection'!$B$8:$BG$226,'[1]2. Child Protection'!Y$1,FALSE)=E125,"",VLOOKUP($A125,'[1]2. Child Protection'!$B$8:$BG$226,'[1]2. Child Protection'!Y$1,FALSE))</f>
        <v>0</v>
      </c>
      <c r="N125" s="52" t="str">
        <f>IF(VLOOKUP($A125,'[1]2. Child Protection'!$B$8:$BG$226,'[1]2. Child Protection'!Z$1,FALSE)=F125,"",VLOOKUP($A125,'[1]2. Child Protection'!$B$8:$BG$226,'[1]2. Child Protection'!Z$1,FALSE)-F125)</f>
        <v/>
      </c>
      <c r="O125" s="52">
        <f>IF(VLOOKUP($A125,'[1]2. Child Protection'!$B$8:$BG$226,'[1]2. Child Protection'!AA$1,FALSE)=G125,"",VLOOKUP($A125,'[1]2. Child Protection'!$B$8:$BG$226,'[1]2. Child Protection'!AA$1,FALSE))</f>
        <v>0</v>
      </c>
      <c r="P125" s="3">
        <f>IF(VLOOKUP($A125,'[1]2. Child Protection'!$B$8:$BG$226,'[1]2. Child Protection'!AB$1,FALSE)=H125,"",VLOOKUP($A125,'[1]2. Child Protection'!$B$8:$BG$226,'[1]2. Child Protection'!AB$1,FALSE))</f>
        <v>0</v>
      </c>
    </row>
    <row r="126" spans="1:16" x14ac:dyDescent="0.3">
      <c r="A126" s="2" t="s">
        <v>177</v>
      </c>
      <c r="B126" s="13">
        <v>95</v>
      </c>
      <c r="C126" s="14" t="s">
        <v>12</v>
      </c>
      <c r="D126" s="15">
        <v>95.6</v>
      </c>
      <c r="E126" s="16" t="s">
        <v>12</v>
      </c>
      <c r="F126" s="15">
        <v>94.5</v>
      </c>
      <c r="G126" s="16" t="s">
        <v>12</v>
      </c>
      <c r="H126" s="17" t="s">
        <v>52</v>
      </c>
      <c r="J126" s="52">
        <f>IF(VLOOKUP($A126,'[1]2. Child Protection'!$B$8:$BG$226,'[1]2. Child Protection'!V$1,FALSE)=B126,"",VLOOKUP($A126,'[1]2. Child Protection'!$B$8:$BG$226,'[1]2. Child Protection'!V$1,FALSE)-B126)</f>
        <v>2</v>
      </c>
      <c r="K126" s="52" t="str">
        <f>IF(VLOOKUP($A126,'[1]2. Child Protection'!$B$8:$BG$226,'[1]2. Child Protection'!W$1,FALSE)=C126,"",VLOOKUP($A126,'[1]2. Child Protection'!$B$8:$BG$226,'[1]2. Child Protection'!W$1,FALSE))</f>
        <v>y</v>
      </c>
      <c r="L126" s="52">
        <f>IF(VLOOKUP($A126,'[1]2. Child Protection'!$B$8:$BG$226,'[1]2. Child Protection'!X$1,FALSE)=D126,"",VLOOKUP($A126,'[1]2. Child Protection'!$B$8:$BG$226,'[1]2. Child Protection'!X$1,FALSE)-D126)</f>
        <v>1.4000000000000057</v>
      </c>
      <c r="M126" s="52" t="str">
        <f>IF(VLOOKUP($A126,'[1]2. Child Protection'!$B$8:$BG$226,'[1]2. Child Protection'!Y$1,FALSE)=E126,"",VLOOKUP($A126,'[1]2. Child Protection'!$B$8:$BG$226,'[1]2. Child Protection'!Y$1,FALSE))</f>
        <v>y</v>
      </c>
      <c r="N126" s="52">
        <f>IF(VLOOKUP($A126,'[1]2. Child Protection'!$B$8:$BG$226,'[1]2. Child Protection'!Z$1,FALSE)=F126,"",VLOOKUP($A126,'[1]2. Child Protection'!$B$8:$BG$226,'[1]2. Child Protection'!Z$1,FALSE)-F126)</f>
        <v>2.5</v>
      </c>
      <c r="O126" s="52" t="str">
        <f>IF(VLOOKUP($A126,'[1]2. Child Protection'!$B$8:$BG$226,'[1]2. Child Protection'!AA$1,FALSE)=G126,"",VLOOKUP($A126,'[1]2. Child Protection'!$B$8:$BG$226,'[1]2. Child Protection'!AA$1,FALSE))</f>
        <v>y</v>
      </c>
      <c r="P126" s="3" t="str">
        <f>IF(VLOOKUP($A126,'[1]2. Child Protection'!$B$8:$BG$226,'[1]2. Child Protection'!AB$1,FALSE)=H126,"",VLOOKUP($A126,'[1]2. Child Protection'!$B$8:$BG$226,'[1]2. Child Protection'!AB$1,FALSE))</f>
        <v>INEGI. Population and Housing Census 2020</v>
      </c>
    </row>
    <row r="127" spans="1:16" x14ac:dyDescent="0.3">
      <c r="A127" s="2" t="s">
        <v>203</v>
      </c>
      <c r="B127" s="13" t="s">
        <v>23</v>
      </c>
      <c r="C127" s="14" t="s">
        <v>23</v>
      </c>
      <c r="D127" s="15" t="s">
        <v>23</v>
      </c>
      <c r="E127" s="16" t="s">
        <v>23</v>
      </c>
      <c r="F127" s="15" t="s">
        <v>23</v>
      </c>
      <c r="G127" s="16" t="s">
        <v>23</v>
      </c>
      <c r="H127" s="17" t="s">
        <v>23</v>
      </c>
      <c r="J127" s="52" t="str">
        <f>IF(VLOOKUP($A127,'[1]2. Child Protection'!$B$8:$BG$226,'[1]2. Child Protection'!V$1,FALSE)=B127,"",VLOOKUP($A127,'[1]2. Child Protection'!$B$8:$BG$226,'[1]2. Child Protection'!V$1,FALSE)-B127)</f>
        <v/>
      </c>
      <c r="K127" s="52">
        <f>IF(VLOOKUP($A127,'[1]2. Child Protection'!$B$8:$BG$226,'[1]2. Child Protection'!W$1,FALSE)=C127,"",VLOOKUP($A127,'[1]2. Child Protection'!$B$8:$BG$226,'[1]2. Child Protection'!W$1,FALSE))</f>
        <v>0</v>
      </c>
      <c r="L127" s="52" t="str">
        <f>IF(VLOOKUP($A127,'[1]2. Child Protection'!$B$8:$BG$226,'[1]2. Child Protection'!X$1,FALSE)=D127,"",VLOOKUP($A127,'[1]2. Child Protection'!$B$8:$BG$226,'[1]2. Child Protection'!X$1,FALSE)-D127)</f>
        <v/>
      </c>
      <c r="M127" s="52">
        <f>IF(VLOOKUP($A127,'[1]2. Child Protection'!$B$8:$BG$226,'[1]2. Child Protection'!Y$1,FALSE)=E127,"",VLOOKUP($A127,'[1]2. Child Protection'!$B$8:$BG$226,'[1]2. Child Protection'!Y$1,FALSE))</f>
        <v>0</v>
      </c>
      <c r="N127" s="52" t="str">
        <f>IF(VLOOKUP($A127,'[1]2. Child Protection'!$B$8:$BG$226,'[1]2. Child Protection'!Z$1,FALSE)=F127,"",VLOOKUP($A127,'[1]2. Child Protection'!$B$8:$BG$226,'[1]2. Child Protection'!Z$1,FALSE)-F127)</f>
        <v/>
      </c>
      <c r="O127" s="52">
        <f>IF(VLOOKUP($A127,'[1]2. Child Protection'!$B$8:$BG$226,'[1]2. Child Protection'!AA$1,FALSE)=G127,"",VLOOKUP($A127,'[1]2. Child Protection'!$B$8:$BG$226,'[1]2. Child Protection'!AA$1,FALSE))</f>
        <v>0</v>
      </c>
      <c r="P127" s="3">
        <f>IF(VLOOKUP($A127,'[1]2. Child Protection'!$B$8:$BG$226,'[1]2. Child Protection'!AB$1,FALSE)=H127,"",VLOOKUP($A127,'[1]2. Child Protection'!$B$8:$BG$226,'[1]2. Child Protection'!AB$1,FALSE))</f>
        <v>0</v>
      </c>
    </row>
    <row r="128" spans="1:16" x14ac:dyDescent="0.3">
      <c r="A128" s="2" t="s">
        <v>178</v>
      </c>
      <c r="B128" s="13">
        <v>100</v>
      </c>
      <c r="C128" s="14" t="s">
        <v>19</v>
      </c>
      <c r="D128" s="13">
        <v>100</v>
      </c>
      <c r="E128" s="14" t="s">
        <v>19</v>
      </c>
      <c r="F128" s="13">
        <v>100</v>
      </c>
      <c r="G128" s="14" t="s">
        <v>19</v>
      </c>
      <c r="H128" s="17" t="s">
        <v>30</v>
      </c>
      <c r="J128" s="52" t="str">
        <f>IF(VLOOKUP($A128,'[1]2. Child Protection'!$B$8:$BG$226,'[1]2. Child Protection'!V$1,FALSE)=B128,"",VLOOKUP($A128,'[1]2. Child Protection'!$B$8:$BG$226,'[1]2. Child Protection'!V$1,FALSE)-B128)</f>
        <v/>
      </c>
      <c r="K128" s="52" t="str">
        <f>IF(VLOOKUP($A128,'[1]2. Child Protection'!$B$8:$BG$226,'[1]2. Child Protection'!W$1,FALSE)=C128,"",VLOOKUP($A128,'[1]2. Child Protection'!$B$8:$BG$226,'[1]2. Child Protection'!W$1,FALSE))</f>
        <v/>
      </c>
      <c r="L128" s="52" t="str">
        <f>IF(VLOOKUP($A128,'[1]2. Child Protection'!$B$8:$BG$226,'[1]2. Child Protection'!X$1,FALSE)=D128,"",VLOOKUP($A128,'[1]2. Child Protection'!$B$8:$BG$226,'[1]2. Child Protection'!X$1,FALSE)-D128)</f>
        <v/>
      </c>
      <c r="M128" s="52" t="str">
        <f>IF(VLOOKUP($A128,'[1]2. Child Protection'!$B$8:$BG$226,'[1]2. Child Protection'!Y$1,FALSE)=E128,"",VLOOKUP($A128,'[1]2. Child Protection'!$B$8:$BG$226,'[1]2. Child Protection'!Y$1,FALSE))</f>
        <v/>
      </c>
      <c r="N128" s="52" t="str">
        <f>IF(VLOOKUP($A128,'[1]2. Child Protection'!$B$8:$BG$226,'[1]2. Child Protection'!Z$1,FALSE)=F128,"",VLOOKUP($A128,'[1]2. Child Protection'!$B$8:$BG$226,'[1]2. Child Protection'!Z$1,FALSE)-F128)</f>
        <v/>
      </c>
      <c r="O128" s="52" t="str">
        <f>IF(VLOOKUP($A128,'[1]2. Child Protection'!$B$8:$BG$226,'[1]2. Child Protection'!AA$1,FALSE)=G128,"",VLOOKUP($A128,'[1]2. Child Protection'!$B$8:$BG$226,'[1]2. Child Protection'!AA$1,FALSE))</f>
        <v/>
      </c>
      <c r="P128" s="3" t="str">
        <f>IF(VLOOKUP($A128,'[1]2. Child Protection'!$B$8:$BG$226,'[1]2. Child Protection'!AB$1,FALSE)=H128,"",VLOOKUP($A128,'[1]2. Child Protection'!$B$8:$BG$226,'[1]2. Child Protection'!AB$1,FALSE))</f>
        <v>UNSD Population and Vital Statistics Report, January 2021, latest update on 4 Jan 2022</v>
      </c>
    </row>
    <row r="129" spans="1:16" x14ac:dyDescent="0.3">
      <c r="A129" s="2" t="s">
        <v>180</v>
      </c>
      <c r="B129" s="13">
        <v>99.6</v>
      </c>
      <c r="C129" s="14" t="s">
        <v>12</v>
      </c>
      <c r="D129" s="15">
        <v>99.6</v>
      </c>
      <c r="E129" s="16" t="s">
        <v>12</v>
      </c>
      <c r="F129" s="15">
        <v>99.6</v>
      </c>
      <c r="G129" s="16" t="s">
        <v>12</v>
      </c>
      <c r="H129" s="17" t="s">
        <v>117</v>
      </c>
      <c r="J129" s="52" t="str">
        <f>IF(VLOOKUP($A129,'[1]2. Child Protection'!$B$8:$BG$226,'[1]2. Child Protection'!V$1,FALSE)=B129,"",VLOOKUP($A129,'[1]2. Child Protection'!$B$8:$BG$226,'[1]2. Child Protection'!V$1,FALSE)-B129)</f>
        <v/>
      </c>
      <c r="K129" s="52" t="str">
        <f>IF(VLOOKUP($A129,'[1]2. Child Protection'!$B$8:$BG$226,'[1]2. Child Protection'!W$1,FALSE)=C129,"",VLOOKUP($A129,'[1]2. Child Protection'!$B$8:$BG$226,'[1]2. Child Protection'!W$1,FALSE))</f>
        <v/>
      </c>
      <c r="L129" s="52" t="str">
        <f>IF(VLOOKUP($A129,'[1]2. Child Protection'!$B$8:$BG$226,'[1]2. Child Protection'!X$1,FALSE)=D129,"",VLOOKUP($A129,'[1]2. Child Protection'!$B$8:$BG$226,'[1]2. Child Protection'!X$1,FALSE)-D129)</f>
        <v/>
      </c>
      <c r="M129" s="52" t="str">
        <f>IF(VLOOKUP($A129,'[1]2. Child Protection'!$B$8:$BG$226,'[1]2. Child Protection'!Y$1,FALSE)=E129,"",VLOOKUP($A129,'[1]2. Child Protection'!$B$8:$BG$226,'[1]2. Child Protection'!Y$1,FALSE))</f>
        <v/>
      </c>
      <c r="N129" s="52" t="str">
        <f>IF(VLOOKUP($A129,'[1]2. Child Protection'!$B$8:$BG$226,'[1]2. Child Protection'!Z$1,FALSE)=F129,"",VLOOKUP($A129,'[1]2. Child Protection'!$B$8:$BG$226,'[1]2. Child Protection'!Z$1,FALSE)-F129)</f>
        <v/>
      </c>
      <c r="O129" s="52" t="str">
        <f>IF(VLOOKUP($A129,'[1]2. Child Protection'!$B$8:$BG$226,'[1]2. Child Protection'!AA$1,FALSE)=G129,"",VLOOKUP($A129,'[1]2. Child Protection'!$B$8:$BG$226,'[1]2. Child Protection'!AA$1,FALSE))</f>
        <v/>
      </c>
      <c r="P129" s="3" t="str">
        <f>IF(VLOOKUP($A129,'[1]2. Child Protection'!$B$8:$BG$226,'[1]2. Child Protection'!AB$1,FALSE)=H129,"",VLOOKUP($A129,'[1]2. Child Protection'!$B$8:$BG$226,'[1]2. Child Protection'!AB$1,FALSE))</f>
        <v/>
      </c>
    </row>
    <row r="130" spans="1:16" x14ac:dyDescent="0.3">
      <c r="A130" s="2" t="s">
        <v>181</v>
      </c>
      <c r="B130" s="13">
        <v>99.4</v>
      </c>
      <c r="C130" s="14" t="s">
        <v>12</v>
      </c>
      <c r="D130" s="15">
        <v>99.6</v>
      </c>
      <c r="E130" s="16" t="s">
        <v>12</v>
      </c>
      <c r="F130" s="15">
        <v>99.1</v>
      </c>
      <c r="G130" s="16" t="s">
        <v>12</v>
      </c>
      <c r="H130" s="17" t="s">
        <v>182</v>
      </c>
      <c r="J130" s="52" t="str">
        <f>IF(VLOOKUP($A130,'[1]2. Child Protection'!$B$8:$BG$226,'[1]2. Child Protection'!V$1,FALSE)=B130,"",VLOOKUP($A130,'[1]2. Child Protection'!$B$8:$BG$226,'[1]2. Child Protection'!V$1,FALSE)-B130)</f>
        <v/>
      </c>
      <c r="K130" s="52" t="str">
        <f>IF(VLOOKUP($A130,'[1]2. Child Protection'!$B$8:$BG$226,'[1]2. Child Protection'!W$1,FALSE)=C130,"",VLOOKUP($A130,'[1]2. Child Protection'!$B$8:$BG$226,'[1]2. Child Protection'!W$1,FALSE))</f>
        <v/>
      </c>
      <c r="L130" s="52" t="str">
        <f>IF(VLOOKUP($A130,'[1]2. Child Protection'!$B$8:$BG$226,'[1]2. Child Protection'!X$1,FALSE)=D130,"",VLOOKUP($A130,'[1]2. Child Protection'!$B$8:$BG$226,'[1]2. Child Protection'!X$1,FALSE)-D130)</f>
        <v/>
      </c>
      <c r="M130" s="52" t="str">
        <f>IF(VLOOKUP($A130,'[1]2. Child Protection'!$B$8:$BG$226,'[1]2. Child Protection'!Y$1,FALSE)=E130,"",VLOOKUP($A130,'[1]2. Child Protection'!$B$8:$BG$226,'[1]2. Child Protection'!Y$1,FALSE))</f>
        <v/>
      </c>
      <c r="N130" s="52" t="str">
        <f>IF(VLOOKUP($A130,'[1]2. Child Protection'!$B$8:$BG$226,'[1]2. Child Protection'!Z$1,FALSE)=F130,"",VLOOKUP($A130,'[1]2. Child Protection'!$B$8:$BG$226,'[1]2. Child Protection'!Z$1,FALSE)-F130)</f>
        <v/>
      </c>
      <c r="O130" s="52" t="str">
        <f>IF(VLOOKUP($A130,'[1]2. Child Protection'!$B$8:$BG$226,'[1]2. Child Protection'!AA$1,FALSE)=G130,"",VLOOKUP($A130,'[1]2. Child Protection'!$B$8:$BG$226,'[1]2. Child Protection'!AA$1,FALSE))</f>
        <v/>
      </c>
      <c r="P130" s="3" t="str">
        <f>IF(VLOOKUP($A130,'[1]2. Child Protection'!$B$8:$BG$226,'[1]2. Child Protection'!AB$1,FALSE)=H130,"",VLOOKUP($A130,'[1]2. Child Protection'!$B$8:$BG$226,'[1]2. Child Protection'!AB$1,FALSE))</f>
        <v/>
      </c>
    </row>
    <row r="131" spans="1:16" x14ac:dyDescent="0.3">
      <c r="A131" s="2" t="s">
        <v>183</v>
      </c>
      <c r="B131" s="13">
        <v>100</v>
      </c>
      <c r="C131" s="14" t="s">
        <v>28</v>
      </c>
      <c r="D131" s="15">
        <v>100</v>
      </c>
      <c r="E131" s="16" t="s">
        <v>28</v>
      </c>
      <c r="F131" s="15">
        <v>100</v>
      </c>
      <c r="G131" s="16" t="s">
        <v>28</v>
      </c>
      <c r="H131" s="17" t="s">
        <v>184</v>
      </c>
      <c r="J131" s="52" t="str">
        <f>IF(VLOOKUP($A131,'[1]2. Child Protection'!$B$8:$BG$226,'[1]2. Child Protection'!V$1,FALSE)=B131,"",VLOOKUP($A131,'[1]2. Child Protection'!$B$8:$BG$226,'[1]2. Child Protection'!V$1,FALSE)-B131)</f>
        <v/>
      </c>
      <c r="K131" s="52" t="str">
        <f>IF(VLOOKUP($A131,'[1]2. Child Protection'!$B$8:$BG$226,'[1]2. Child Protection'!W$1,FALSE)=C131,"",VLOOKUP($A131,'[1]2. Child Protection'!$B$8:$BG$226,'[1]2. Child Protection'!W$1,FALSE))</f>
        <v/>
      </c>
      <c r="L131" s="52" t="str">
        <f>IF(VLOOKUP($A131,'[1]2. Child Protection'!$B$8:$BG$226,'[1]2. Child Protection'!X$1,FALSE)=D131,"",VLOOKUP($A131,'[1]2. Child Protection'!$B$8:$BG$226,'[1]2. Child Protection'!X$1,FALSE)-D131)</f>
        <v/>
      </c>
      <c r="M131" s="52" t="str">
        <f>IF(VLOOKUP($A131,'[1]2. Child Protection'!$B$8:$BG$226,'[1]2. Child Protection'!Y$1,FALSE)=E131,"",VLOOKUP($A131,'[1]2. Child Protection'!$B$8:$BG$226,'[1]2. Child Protection'!Y$1,FALSE))</f>
        <v/>
      </c>
      <c r="N131" s="52" t="str">
        <f>IF(VLOOKUP($A131,'[1]2. Child Protection'!$B$8:$BG$226,'[1]2. Child Protection'!Z$1,FALSE)=F131,"",VLOOKUP($A131,'[1]2. Child Protection'!$B$8:$BG$226,'[1]2. Child Protection'!Z$1,FALSE)-F131)</f>
        <v/>
      </c>
      <c r="O131" s="52" t="str">
        <f>IF(VLOOKUP($A131,'[1]2. Child Protection'!$B$8:$BG$226,'[1]2. Child Protection'!AA$1,FALSE)=G131,"",VLOOKUP($A131,'[1]2. Child Protection'!$B$8:$BG$226,'[1]2. Child Protection'!AA$1,FALSE))</f>
        <v/>
      </c>
      <c r="P131" s="3" t="str">
        <f>IF(VLOOKUP($A131,'[1]2. Child Protection'!$B$8:$BG$226,'[1]2. Child Protection'!AB$1,FALSE)=H131,"",VLOOKUP($A131,'[1]2. Child Protection'!$B$8:$BG$226,'[1]2. Child Protection'!AB$1,FALSE))</f>
        <v/>
      </c>
    </row>
    <row r="132" spans="1:16" x14ac:dyDescent="0.3">
      <c r="A132" s="2" t="s">
        <v>185</v>
      </c>
      <c r="B132" s="13">
        <v>96.9</v>
      </c>
      <c r="C132" s="14" t="s">
        <v>28</v>
      </c>
      <c r="D132" s="15">
        <v>96.8</v>
      </c>
      <c r="E132" s="16" t="s">
        <v>28</v>
      </c>
      <c r="F132" s="15">
        <v>97</v>
      </c>
      <c r="G132" s="16" t="s">
        <v>28</v>
      </c>
      <c r="H132" s="17" t="s">
        <v>186</v>
      </c>
      <c r="J132" s="52" t="str">
        <f>IF(VLOOKUP($A132,'[1]2. Child Protection'!$B$8:$BG$226,'[1]2. Child Protection'!V$1,FALSE)=B132,"",VLOOKUP($A132,'[1]2. Child Protection'!$B$8:$BG$226,'[1]2. Child Protection'!V$1,FALSE)-B132)</f>
        <v/>
      </c>
      <c r="K132" s="52" t="str">
        <f>IF(VLOOKUP($A132,'[1]2. Child Protection'!$B$8:$BG$226,'[1]2. Child Protection'!W$1,FALSE)=C132,"",VLOOKUP($A132,'[1]2. Child Protection'!$B$8:$BG$226,'[1]2. Child Protection'!W$1,FALSE))</f>
        <v/>
      </c>
      <c r="L132" s="52" t="str">
        <f>IF(VLOOKUP($A132,'[1]2. Child Protection'!$B$8:$BG$226,'[1]2. Child Protection'!X$1,FALSE)=D132,"",VLOOKUP($A132,'[1]2. Child Protection'!$B$8:$BG$226,'[1]2. Child Protection'!X$1,FALSE)-D132)</f>
        <v/>
      </c>
      <c r="M132" s="52" t="str">
        <f>IF(VLOOKUP($A132,'[1]2. Child Protection'!$B$8:$BG$226,'[1]2. Child Protection'!Y$1,FALSE)=E132,"",VLOOKUP($A132,'[1]2. Child Protection'!$B$8:$BG$226,'[1]2. Child Protection'!Y$1,FALSE))</f>
        <v/>
      </c>
      <c r="N132" s="52" t="str">
        <f>IF(VLOOKUP($A132,'[1]2. Child Protection'!$B$8:$BG$226,'[1]2. Child Protection'!Z$1,FALSE)=F132,"",VLOOKUP($A132,'[1]2. Child Protection'!$B$8:$BG$226,'[1]2. Child Protection'!Z$1,FALSE)-F132)</f>
        <v/>
      </c>
      <c r="O132" s="52" t="str">
        <f>IF(VLOOKUP($A132,'[1]2. Child Protection'!$B$8:$BG$226,'[1]2. Child Protection'!AA$1,FALSE)=G132,"",VLOOKUP($A132,'[1]2. Child Protection'!$B$8:$BG$226,'[1]2. Child Protection'!AA$1,FALSE))</f>
        <v/>
      </c>
      <c r="P132" s="3" t="str">
        <f>IF(VLOOKUP($A132,'[1]2. Child Protection'!$B$8:$BG$226,'[1]2. Child Protection'!AB$1,FALSE)=H132,"",VLOOKUP($A132,'[1]2. Child Protection'!$B$8:$BG$226,'[1]2. Child Protection'!AB$1,FALSE))</f>
        <v/>
      </c>
    </row>
    <row r="133" spans="1:16" x14ac:dyDescent="0.3">
      <c r="A133" s="2" t="s">
        <v>187</v>
      </c>
      <c r="B133" s="13">
        <v>55</v>
      </c>
      <c r="C133" s="14" t="s">
        <v>12</v>
      </c>
      <c r="D133" s="15">
        <v>53.9</v>
      </c>
      <c r="E133" s="16" t="s">
        <v>12</v>
      </c>
      <c r="F133" s="15">
        <v>56.1</v>
      </c>
      <c r="G133" s="16" t="s">
        <v>12</v>
      </c>
      <c r="H133" s="17" t="s">
        <v>188</v>
      </c>
      <c r="J133" s="52" t="str">
        <f>IF(VLOOKUP($A133,'[1]2. Child Protection'!$B$8:$BG$226,'[1]2. Child Protection'!V$1,FALSE)=B133,"",VLOOKUP($A133,'[1]2. Child Protection'!$B$8:$BG$226,'[1]2. Child Protection'!V$1,FALSE)-B133)</f>
        <v/>
      </c>
      <c r="K133" s="52" t="str">
        <f>IF(VLOOKUP($A133,'[1]2. Child Protection'!$B$8:$BG$226,'[1]2. Child Protection'!W$1,FALSE)=C133,"",VLOOKUP($A133,'[1]2. Child Protection'!$B$8:$BG$226,'[1]2. Child Protection'!W$1,FALSE))</f>
        <v/>
      </c>
      <c r="L133" s="52" t="str">
        <f>IF(VLOOKUP($A133,'[1]2. Child Protection'!$B$8:$BG$226,'[1]2. Child Protection'!X$1,FALSE)=D133,"",VLOOKUP($A133,'[1]2. Child Protection'!$B$8:$BG$226,'[1]2. Child Protection'!X$1,FALSE)-D133)</f>
        <v/>
      </c>
      <c r="M133" s="52" t="str">
        <f>IF(VLOOKUP($A133,'[1]2. Child Protection'!$B$8:$BG$226,'[1]2. Child Protection'!Y$1,FALSE)=E133,"",VLOOKUP($A133,'[1]2. Child Protection'!$B$8:$BG$226,'[1]2. Child Protection'!Y$1,FALSE))</f>
        <v/>
      </c>
      <c r="N133" s="52" t="str">
        <f>IF(VLOOKUP($A133,'[1]2. Child Protection'!$B$8:$BG$226,'[1]2. Child Protection'!Z$1,FALSE)=F133,"",VLOOKUP($A133,'[1]2. Child Protection'!$B$8:$BG$226,'[1]2. Child Protection'!Z$1,FALSE)-F133)</f>
        <v/>
      </c>
      <c r="O133" s="52" t="str">
        <f>IF(VLOOKUP($A133,'[1]2. Child Protection'!$B$8:$BG$226,'[1]2. Child Protection'!AA$1,FALSE)=G133,"",VLOOKUP($A133,'[1]2. Child Protection'!$B$8:$BG$226,'[1]2. Child Protection'!AA$1,FALSE))</f>
        <v/>
      </c>
      <c r="P133" s="3" t="str">
        <f>IF(VLOOKUP($A133,'[1]2. Child Protection'!$B$8:$BG$226,'[1]2. Child Protection'!AB$1,FALSE)=H133,"",VLOOKUP($A133,'[1]2. Child Protection'!$B$8:$BG$226,'[1]2. Child Protection'!AB$1,FALSE))</f>
        <v/>
      </c>
    </row>
    <row r="134" spans="1:16" x14ac:dyDescent="0.3">
      <c r="A134" s="2" t="s">
        <v>189</v>
      </c>
      <c r="B134" s="13">
        <v>81.3</v>
      </c>
      <c r="C134" s="14" t="s">
        <v>12</v>
      </c>
      <c r="D134" s="15">
        <v>81.900000000000006</v>
      </c>
      <c r="E134" s="16" t="s">
        <v>12</v>
      </c>
      <c r="F134" s="15">
        <v>80.599999999999994</v>
      </c>
      <c r="G134" s="16" t="s">
        <v>12</v>
      </c>
      <c r="H134" s="17" t="s">
        <v>21</v>
      </c>
      <c r="J134" s="52" t="str">
        <f>IF(VLOOKUP($A134,'[1]2. Child Protection'!$B$8:$BG$226,'[1]2. Child Protection'!V$1,FALSE)=B134,"",VLOOKUP($A134,'[1]2. Child Protection'!$B$8:$BG$226,'[1]2. Child Protection'!V$1,FALSE)-B134)</f>
        <v/>
      </c>
      <c r="K134" s="52" t="str">
        <f>IF(VLOOKUP($A134,'[1]2. Child Protection'!$B$8:$BG$226,'[1]2. Child Protection'!W$1,FALSE)=C134,"",VLOOKUP($A134,'[1]2. Child Protection'!$B$8:$BG$226,'[1]2. Child Protection'!W$1,FALSE))</f>
        <v/>
      </c>
      <c r="L134" s="52" t="str">
        <f>IF(VLOOKUP($A134,'[1]2. Child Protection'!$B$8:$BG$226,'[1]2. Child Protection'!X$1,FALSE)=D134,"",VLOOKUP($A134,'[1]2. Child Protection'!$B$8:$BG$226,'[1]2. Child Protection'!X$1,FALSE)-D134)</f>
        <v/>
      </c>
      <c r="M134" s="52" t="str">
        <f>IF(VLOOKUP($A134,'[1]2. Child Protection'!$B$8:$BG$226,'[1]2. Child Protection'!Y$1,FALSE)=E134,"",VLOOKUP($A134,'[1]2. Child Protection'!$B$8:$BG$226,'[1]2. Child Protection'!Y$1,FALSE))</f>
        <v/>
      </c>
      <c r="N134" s="52" t="str">
        <f>IF(VLOOKUP($A134,'[1]2. Child Protection'!$B$8:$BG$226,'[1]2. Child Protection'!Z$1,FALSE)=F134,"",VLOOKUP($A134,'[1]2. Child Protection'!$B$8:$BG$226,'[1]2. Child Protection'!Z$1,FALSE)-F134)</f>
        <v/>
      </c>
      <c r="O134" s="52" t="str">
        <f>IF(VLOOKUP($A134,'[1]2. Child Protection'!$B$8:$BG$226,'[1]2. Child Protection'!AA$1,FALSE)=G134,"",VLOOKUP($A134,'[1]2. Child Protection'!$B$8:$BG$226,'[1]2. Child Protection'!AA$1,FALSE))</f>
        <v/>
      </c>
      <c r="P134" s="3" t="str">
        <f>IF(VLOOKUP($A134,'[1]2. Child Protection'!$B$8:$BG$226,'[1]2. Child Protection'!AB$1,FALSE)=H134,"",VLOOKUP($A134,'[1]2. Child Protection'!$B$8:$BG$226,'[1]2. Child Protection'!AB$1,FALSE))</f>
        <v/>
      </c>
    </row>
    <row r="135" spans="1:16" x14ac:dyDescent="0.3">
      <c r="A135" s="2" t="s">
        <v>191</v>
      </c>
      <c r="B135" s="13">
        <v>78.099999999999994</v>
      </c>
      <c r="C135" s="14" t="s">
        <v>28</v>
      </c>
      <c r="D135" s="15" t="s">
        <v>23</v>
      </c>
      <c r="E135" s="16" t="s">
        <v>28</v>
      </c>
      <c r="F135" s="15" t="s">
        <v>23</v>
      </c>
      <c r="G135" s="16" t="s">
        <v>28</v>
      </c>
      <c r="H135" s="17" t="s">
        <v>192</v>
      </c>
      <c r="J135" s="52" t="str">
        <f>IF(VLOOKUP($A135,'[1]2. Child Protection'!$B$8:$BG$226,'[1]2. Child Protection'!V$1,FALSE)=B135,"",VLOOKUP($A135,'[1]2. Child Protection'!$B$8:$BG$226,'[1]2. Child Protection'!V$1,FALSE)-B135)</f>
        <v/>
      </c>
      <c r="K135" s="52" t="str">
        <f>IF(VLOOKUP($A135,'[1]2. Child Protection'!$B$8:$BG$226,'[1]2. Child Protection'!W$1,FALSE)=C135,"",VLOOKUP($A135,'[1]2. Child Protection'!$B$8:$BG$226,'[1]2. Child Protection'!W$1,FALSE))</f>
        <v/>
      </c>
      <c r="L135" s="52" t="str">
        <f>IF(VLOOKUP($A135,'[1]2. Child Protection'!$B$8:$BG$226,'[1]2. Child Protection'!X$1,FALSE)=D135,"",VLOOKUP($A135,'[1]2. Child Protection'!$B$8:$BG$226,'[1]2. Child Protection'!X$1,FALSE)-D135)</f>
        <v/>
      </c>
      <c r="M135" s="52">
        <f>IF(VLOOKUP($A135,'[1]2. Child Protection'!$B$8:$BG$226,'[1]2. Child Protection'!Y$1,FALSE)=E135,"",VLOOKUP($A135,'[1]2. Child Protection'!$B$8:$BG$226,'[1]2. Child Protection'!Y$1,FALSE))</f>
        <v>0</v>
      </c>
      <c r="N135" s="52" t="str">
        <f>IF(VLOOKUP($A135,'[1]2. Child Protection'!$B$8:$BG$226,'[1]2. Child Protection'!Z$1,FALSE)=F135,"",VLOOKUP($A135,'[1]2. Child Protection'!$B$8:$BG$226,'[1]2. Child Protection'!Z$1,FALSE)-F135)</f>
        <v/>
      </c>
      <c r="O135" s="52">
        <f>IF(VLOOKUP($A135,'[1]2. Child Protection'!$B$8:$BG$226,'[1]2. Child Protection'!AA$1,FALSE)=G135,"",VLOOKUP($A135,'[1]2. Child Protection'!$B$8:$BG$226,'[1]2. Child Protection'!AA$1,FALSE))</f>
        <v>0</v>
      </c>
      <c r="P135" s="3" t="str">
        <f>IF(VLOOKUP($A135,'[1]2. Child Protection'!$B$8:$BG$226,'[1]2. Child Protection'!AB$1,FALSE)=H135,"",VLOOKUP($A135,'[1]2. Child Protection'!$B$8:$BG$226,'[1]2. Child Protection'!AB$1,FALSE))</f>
        <v/>
      </c>
    </row>
    <row r="136" spans="1:16" x14ac:dyDescent="0.3">
      <c r="A136" s="2" t="s">
        <v>193</v>
      </c>
      <c r="B136" s="13">
        <v>95.9</v>
      </c>
      <c r="C136" s="14" t="s">
        <v>12</v>
      </c>
      <c r="D136" s="15" t="s">
        <v>23</v>
      </c>
      <c r="E136" s="16" t="s">
        <v>12</v>
      </c>
      <c r="F136" s="15" t="s">
        <v>23</v>
      </c>
      <c r="G136" s="16" t="s">
        <v>12</v>
      </c>
      <c r="H136" s="17" t="s">
        <v>194</v>
      </c>
      <c r="J136" s="52" t="str">
        <f>IF(VLOOKUP($A136,'[1]2. Child Protection'!$B$8:$BG$226,'[1]2. Child Protection'!V$1,FALSE)=B136,"",VLOOKUP($A136,'[1]2. Child Protection'!$B$8:$BG$226,'[1]2. Child Protection'!V$1,FALSE)-B136)</f>
        <v/>
      </c>
      <c r="K136" s="52" t="str">
        <f>IF(VLOOKUP($A136,'[1]2. Child Protection'!$B$8:$BG$226,'[1]2. Child Protection'!W$1,FALSE)=C136,"",VLOOKUP($A136,'[1]2. Child Protection'!$B$8:$BG$226,'[1]2. Child Protection'!W$1,FALSE))</f>
        <v/>
      </c>
      <c r="L136" s="52" t="str">
        <f>IF(VLOOKUP($A136,'[1]2. Child Protection'!$B$8:$BG$226,'[1]2. Child Protection'!X$1,FALSE)=D136,"",VLOOKUP($A136,'[1]2. Child Protection'!$B$8:$BG$226,'[1]2. Child Protection'!X$1,FALSE)-D136)</f>
        <v/>
      </c>
      <c r="M136" s="52" t="str">
        <f>IF(VLOOKUP($A136,'[1]2. Child Protection'!$B$8:$BG$226,'[1]2. Child Protection'!Y$1,FALSE)=E136,"",VLOOKUP($A136,'[1]2. Child Protection'!$B$8:$BG$226,'[1]2. Child Protection'!Y$1,FALSE))</f>
        <v/>
      </c>
      <c r="N136" s="52" t="str">
        <f>IF(VLOOKUP($A136,'[1]2. Child Protection'!$B$8:$BG$226,'[1]2. Child Protection'!Z$1,FALSE)=F136,"",VLOOKUP($A136,'[1]2. Child Protection'!$B$8:$BG$226,'[1]2. Child Protection'!Z$1,FALSE)-F136)</f>
        <v/>
      </c>
      <c r="O136" s="52" t="str">
        <f>IF(VLOOKUP($A136,'[1]2. Child Protection'!$B$8:$BG$226,'[1]2. Child Protection'!AA$1,FALSE)=G136,"",VLOOKUP($A136,'[1]2. Child Protection'!$B$8:$BG$226,'[1]2. Child Protection'!AA$1,FALSE))</f>
        <v/>
      </c>
      <c r="P136" s="3" t="str">
        <f>IF(VLOOKUP($A136,'[1]2. Child Protection'!$B$8:$BG$226,'[1]2. Child Protection'!AB$1,FALSE)=H136,"",VLOOKUP($A136,'[1]2. Child Protection'!$B$8:$BG$226,'[1]2. Child Protection'!AB$1,FALSE))</f>
        <v/>
      </c>
    </row>
    <row r="137" spans="1:16" x14ac:dyDescent="0.3">
      <c r="A137" s="2" t="s">
        <v>195</v>
      </c>
      <c r="B137" s="13">
        <v>77.2</v>
      </c>
      <c r="C137" s="14" t="s">
        <v>12</v>
      </c>
      <c r="D137" s="15">
        <v>76.3</v>
      </c>
      <c r="E137" s="16" t="s">
        <v>12</v>
      </c>
      <c r="F137" s="15">
        <v>78.3</v>
      </c>
      <c r="G137" s="16" t="s">
        <v>12</v>
      </c>
      <c r="H137" s="17" t="s">
        <v>38</v>
      </c>
      <c r="J137" s="52" t="str">
        <f>IF(VLOOKUP($A137,'[1]2. Child Protection'!$B$8:$BG$226,'[1]2. Child Protection'!V$1,FALSE)=B137,"",VLOOKUP($A137,'[1]2. Child Protection'!$B$8:$BG$226,'[1]2. Child Protection'!V$1,FALSE)-B137)</f>
        <v/>
      </c>
      <c r="K137" s="52" t="str">
        <f>IF(VLOOKUP($A137,'[1]2. Child Protection'!$B$8:$BG$226,'[1]2. Child Protection'!W$1,FALSE)=C137,"",VLOOKUP($A137,'[1]2. Child Protection'!$B$8:$BG$226,'[1]2. Child Protection'!W$1,FALSE))</f>
        <v/>
      </c>
      <c r="L137" s="52" t="str">
        <f>IF(VLOOKUP($A137,'[1]2. Child Protection'!$B$8:$BG$226,'[1]2. Child Protection'!X$1,FALSE)=D137,"",VLOOKUP($A137,'[1]2. Child Protection'!$B$8:$BG$226,'[1]2. Child Protection'!X$1,FALSE)-D137)</f>
        <v/>
      </c>
      <c r="M137" s="52" t="str">
        <f>IF(VLOOKUP($A137,'[1]2. Child Protection'!$B$8:$BG$226,'[1]2. Child Protection'!Y$1,FALSE)=E137,"",VLOOKUP($A137,'[1]2. Child Protection'!$B$8:$BG$226,'[1]2. Child Protection'!Y$1,FALSE))</f>
        <v/>
      </c>
      <c r="N137" s="52" t="str">
        <f>IF(VLOOKUP($A137,'[1]2. Child Protection'!$B$8:$BG$226,'[1]2. Child Protection'!Z$1,FALSE)=F137,"",VLOOKUP($A137,'[1]2. Child Protection'!$B$8:$BG$226,'[1]2. Child Protection'!Z$1,FALSE)-F137)</f>
        <v/>
      </c>
      <c r="O137" s="52" t="str">
        <f>IF(VLOOKUP($A137,'[1]2. Child Protection'!$B$8:$BG$226,'[1]2. Child Protection'!AA$1,FALSE)=G137,"",VLOOKUP($A137,'[1]2. Child Protection'!$B$8:$BG$226,'[1]2. Child Protection'!AA$1,FALSE))</f>
        <v/>
      </c>
      <c r="P137" s="3" t="str">
        <f>IF(VLOOKUP($A137,'[1]2. Child Protection'!$B$8:$BG$226,'[1]2. Child Protection'!AB$1,FALSE)=H137,"",VLOOKUP($A137,'[1]2. Child Protection'!$B$8:$BG$226,'[1]2. Child Protection'!AB$1,FALSE))</f>
        <v/>
      </c>
    </row>
    <row r="138" spans="1:16" x14ac:dyDescent="0.3">
      <c r="A138" s="2" t="s">
        <v>196</v>
      </c>
      <c r="B138" s="13">
        <v>100</v>
      </c>
      <c r="C138" s="14" t="s">
        <v>19</v>
      </c>
      <c r="D138" s="13">
        <v>100</v>
      </c>
      <c r="E138" s="14" t="s">
        <v>19</v>
      </c>
      <c r="F138" s="13">
        <v>100</v>
      </c>
      <c r="G138" s="14" t="s">
        <v>19</v>
      </c>
      <c r="H138" s="17" t="s">
        <v>30</v>
      </c>
      <c r="J138" s="52" t="str">
        <f>IF(VLOOKUP($A138,'[1]2. Child Protection'!$B$8:$BG$226,'[1]2. Child Protection'!V$1,FALSE)=B138,"",VLOOKUP($A138,'[1]2. Child Protection'!$B$8:$BG$226,'[1]2. Child Protection'!V$1,FALSE)-B138)</f>
        <v/>
      </c>
      <c r="K138" s="52" t="str">
        <f>IF(VLOOKUP($A138,'[1]2. Child Protection'!$B$8:$BG$226,'[1]2. Child Protection'!W$1,FALSE)=C138,"",VLOOKUP($A138,'[1]2. Child Protection'!$B$8:$BG$226,'[1]2. Child Protection'!W$1,FALSE))</f>
        <v/>
      </c>
      <c r="L138" s="52" t="str">
        <f>IF(VLOOKUP($A138,'[1]2. Child Protection'!$B$8:$BG$226,'[1]2. Child Protection'!X$1,FALSE)=D138,"",VLOOKUP($A138,'[1]2. Child Protection'!$B$8:$BG$226,'[1]2. Child Protection'!X$1,FALSE)-D138)</f>
        <v/>
      </c>
      <c r="M138" s="52" t="str">
        <f>IF(VLOOKUP($A138,'[1]2. Child Protection'!$B$8:$BG$226,'[1]2. Child Protection'!Y$1,FALSE)=E138,"",VLOOKUP($A138,'[1]2. Child Protection'!$B$8:$BG$226,'[1]2. Child Protection'!Y$1,FALSE))</f>
        <v/>
      </c>
      <c r="N138" s="52" t="str">
        <f>IF(VLOOKUP($A138,'[1]2. Child Protection'!$B$8:$BG$226,'[1]2. Child Protection'!Z$1,FALSE)=F138,"",VLOOKUP($A138,'[1]2. Child Protection'!$B$8:$BG$226,'[1]2. Child Protection'!Z$1,FALSE)-F138)</f>
        <v/>
      </c>
      <c r="O138" s="52" t="str">
        <f>IF(VLOOKUP($A138,'[1]2. Child Protection'!$B$8:$BG$226,'[1]2. Child Protection'!AA$1,FALSE)=G138,"",VLOOKUP($A138,'[1]2. Child Protection'!$B$8:$BG$226,'[1]2. Child Protection'!AA$1,FALSE))</f>
        <v/>
      </c>
      <c r="P138" s="3" t="str">
        <f>IF(VLOOKUP($A138,'[1]2. Child Protection'!$B$8:$BG$226,'[1]2. Child Protection'!AB$1,FALSE)=H138,"",VLOOKUP($A138,'[1]2. Child Protection'!$B$8:$BG$226,'[1]2. Child Protection'!AB$1,FALSE))</f>
        <v>UNSD Population and Vital Statistics Report, January 2021, latest update on 4 Jan 2022</v>
      </c>
    </row>
    <row r="139" spans="1:16" x14ac:dyDescent="0.3">
      <c r="A139" s="2" t="s">
        <v>197</v>
      </c>
      <c r="B139" s="13">
        <v>100</v>
      </c>
      <c r="C139" s="14" t="s">
        <v>19</v>
      </c>
      <c r="D139" s="13">
        <v>100</v>
      </c>
      <c r="E139" s="14" t="s">
        <v>19</v>
      </c>
      <c r="F139" s="13">
        <v>100</v>
      </c>
      <c r="G139" s="14" t="s">
        <v>19</v>
      </c>
      <c r="H139" s="17" t="s">
        <v>30</v>
      </c>
      <c r="J139" s="52" t="str">
        <f>IF(VLOOKUP($A139,'[1]2. Child Protection'!$B$8:$BG$226,'[1]2. Child Protection'!V$1,FALSE)=B139,"",VLOOKUP($A139,'[1]2. Child Protection'!$B$8:$BG$226,'[1]2. Child Protection'!V$1,FALSE)-B139)</f>
        <v/>
      </c>
      <c r="K139" s="52" t="str">
        <f>IF(VLOOKUP($A139,'[1]2. Child Protection'!$B$8:$BG$226,'[1]2. Child Protection'!W$1,FALSE)=C139,"",VLOOKUP($A139,'[1]2. Child Protection'!$B$8:$BG$226,'[1]2. Child Protection'!W$1,FALSE))</f>
        <v/>
      </c>
      <c r="L139" s="52" t="str">
        <f>IF(VLOOKUP($A139,'[1]2. Child Protection'!$B$8:$BG$226,'[1]2. Child Protection'!X$1,FALSE)=D139,"",VLOOKUP($A139,'[1]2. Child Protection'!$B$8:$BG$226,'[1]2. Child Protection'!X$1,FALSE)-D139)</f>
        <v/>
      </c>
      <c r="M139" s="52" t="str">
        <f>IF(VLOOKUP($A139,'[1]2. Child Protection'!$B$8:$BG$226,'[1]2. Child Protection'!Y$1,FALSE)=E139,"",VLOOKUP($A139,'[1]2. Child Protection'!$B$8:$BG$226,'[1]2. Child Protection'!Y$1,FALSE))</f>
        <v/>
      </c>
      <c r="N139" s="52" t="str">
        <f>IF(VLOOKUP($A139,'[1]2. Child Protection'!$B$8:$BG$226,'[1]2. Child Protection'!Z$1,FALSE)=F139,"",VLOOKUP($A139,'[1]2. Child Protection'!$B$8:$BG$226,'[1]2. Child Protection'!Z$1,FALSE)-F139)</f>
        <v/>
      </c>
      <c r="O139" s="52" t="str">
        <f>IF(VLOOKUP($A139,'[1]2. Child Protection'!$B$8:$BG$226,'[1]2. Child Protection'!AA$1,FALSE)=G139,"",VLOOKUP($A139,'[1]2. Child Protection'!$B$8:$BG$226,'[1]2. Child Protection'!AA$1,FALSE))</f>
        <v/>
      </c>
      <c r="P139" s="3" t="str">
        <f>IF(VLOOKUP($A139,'[1]2. Child Protection'!$B$8:$BG$226,'[1]2. Child Protection'!AB$1,FALSE)=H139,"",VLOOKUP($A139,'[1]2. Child Protection'!$B$8:$BG$226,'[1]2. Child Protection'!AB$1,FALSE))</f>
        <v>UNSD Population and Vital Statistics Report, January 2021, latest update on 4 Jan 2022</v>
      </c>
    </row>
    <row r="140" spans="1:16" x14ac:dyDescent="0.3">
      <c r="A140" s="2" t="s">
        <v>198</v>
      </c>
      <c r="B140" s="13">
        <v>84.7</v>
      </c>
      <c r="C140" s="14" t="s">
        <v>12</v>
      </c>
      <c r="D140" s="15" t="s">
        <v>23</v>
      </c>
      <c r="E140" s="16" t="s">
        <v>12</v>
      </c>
      <c r="F140" s="15" t="s">
        <v>23</v>
      </c>
      <c r="G140" s="16" t="s">
        <v>12</v>
      </c>
      <c r="H140" s="17" t="s">
        <v>199</v>
      </c>
      <c r="J140" s="52" t="str">
        <f>IF(VLOOKUP($A140,'[1]2. Child Protection'!$B$8:$BG$226,'[1]2. Child Protection'!V$1,FALSE)=B140,"",VLOOKUP($A140,'[1]2. Child Protection'!$B$8:$BG$226,'[1]2. Child Protection'!V$1,FALSE)-B140)</f>
        <v/>
      </c>
      <c r="K140" s="52" t="str">
        <f>IF(VLOOKUP($A140,'[1]2. Child Protection'!$B$8:$BG$226,'[1]2. Child Protection'!W$1,FALSE)=C140,"",VLOOKUP($A140,'[1]2. Child Protection'!$B$8:$BG$226,'[1]2. Child Protection'!W$1,FALSE))</f>
        <v/>
      </c>
      <c r="L140" s="52" t="str">
        <f>IF(VLOOKUP($A140,'[1]2. Child Protection'!$B$8:$BG$226,'[1]2. Child Protection'!X$1,FALSE)=D140,"",VLOOKUP($A140,'[1]2. Child Protection'!$B$8:$BG$226,'[1]2. Child Protection'!X$1,FALSE)-D140)</f>
        <v/>
      </c>
      <c r="M140" s="52" t="str">
        <f>IF(VLOOKUP($A140,'[1]2. Child Protection'!$B$8:$BG$226,'[1]2. Child Protection'!Y$1,FALSE)=E140,"",VLOOKUP($A140,'[1]2. Child Protection'!$B$8:$BG$226,'[1]2. Child Protection'!Y$1,FALSE))</f>
        <v/>
      </c>
      <c r="N140" s="52" t="str">
        <f>IF(VLOOKUP($A140,'[1]2. Child Protection'!$B$8:$BG$226,'[1]2. Child Protection'!Z$1,FALSE)=F140,"",VLOOKUP($A140,'[1]2. Child Protection'!$B$8:$BG$226,'[1]2. Child Protection'!Z$1,FALSE)-F140)</f>
        <v/>
      </c>
      <c r="O140" s="52" t="str">
        <f>IF(VLOOKUP($A140,'[1]2. Child Protection'!$B$8:$BG$226,'[1]2. Child Protection'!AA$1,FALSE)=G140,"",VLOOKUP($A140,'[1]2. Child Protection'!$B$8:$BG$226,'[1]2. Child Protection'!AA$1,FALSE))</f>
        <v/>
      </c>
      <c r="P140" s="3" t="str">
        <f>IF(VLOOKUP($A140,'[1]2. Child Protection'!$B$8:$BG$226,'[1]2. Child Protection'!AB$1,FALSE)=H140,"",VLOOKUP($A140,'[1]2. Child Protection'!$B$8:$BG$226,'[1]2. Child Protection'!AB$1,FALSE))</f>
        <v/>
      </c>
    </row>
    <row r="141" spans="1:16" x14ac:dyDescent="0.3">
      <c r="A141" s="2" t="s">
        <v>201</v>
      </c>
      <c r="B141" s="13">
        <v>63.9</v>
      </c>
      <c r="C141" s="14" t="s">
        <v>12</v>
      </c>
      <c r="D141" s="15">
        <v>65.400000000000006</v>
      </c>
      <c r="E141" s="16" t="s">
        <v>12</v>
      </c>
      <c r="F141" s="15">
        <v>62.2</v>
      </c>
      <c r="G141" s="16" t="s">
        <v>12</v>
      </c>
      <c r="H141" s="17" t="s">
        <v>78</v>
      </c>
      <c r="J141" s="52" t="str">
        <f>IF(VLOOKUP($A141,'[1]2. Child Protection'!$B$8:$BG$226,'[1]2. Child Protection'!V$1,FALSE)=B141,"",VLOOKUP($A141,'[1]2. Child Protection'!$B$8:$BG$226,'[1]2. Child Protection'!V$1,FALSE)-B141)</f>
        <v/>
      </c>
      <c r="K141" s="52" t="str">
        <f>IF(VLOOKUP($A141,'[1]2. Child Protection'!$B$8:$BG$226,'[1]2. Child Protection'!W$1,FALSE)=C141,"",VLOOKUP($A141,'[1]2. Child Protection'!$B$8:$BG$226,'[1]2. Child Protection'!W$1,FALSE))</f>
        <v/>
      </c>
      <c r="L141" s="52" t="str">
        <f>IF(VLOOKUP($A141,'[1]2. Child Protection'!$B$8:$BG$226,'[1]2. Child Protection'!X$1,FALSE)=D141,"",VLOOKUP($A141,'[1]2. Child Protection'!$B$8:$BG$226,'[1]2. Child Protection'!X$1,FALSE)-D141)</f>
        <v/>
      </c>
      <c r="M141" s="52" t="str">
        <f>IF(VLOOKUP($A141,'[1]2. Child Protection'!$B$8:$BG$226,'[1]2. Child Protection'!Y$1,FALSE)=E141,"",VLOOKUP($A141,'[1]2. Child Protection'!$B$8:$BG$226,'[1]2. Child Protection'!Y$1,FALSE))</f>
        <v/>
      </c>
      <c r="N141" s="52" t="str">
        <f>IF(VLOOKUP($A141,'[1]2. Child Protection'!$B$8:$BG$226,'[1]2. Child Protection'!Z$1,FALSE)=F141,"",VLOOKUP($A141,'[1]2. Child Protection'!$B$8:$BG$226,'[1]2. Child Protection'!Z$1,FALSE)-F141)</f>
        <v/>
      </c>
      <c r="O141" s="52" t="str">
        <f>IF(VLOOKUP($A141,'[1]2. Child Protection'!$B$8:$BG$226,'[1]2. Child Protection'!AA$1,FALSE)=G141,"",VLOOKUP($A141,'[1]2. Child Protection'!$B$8:$BG$226,'[1]2. Child Protection'!AA$1,FALSE))</f>
        <v/>
      </c>
      <c r="P141" s="3" t="str">
        <f>IF(VLOOKUP($A141,'[1]2. Child Protection'!$B$8:$BG$226,'[1]2. Child Protection'!AB$1,FALSE)=H141,"",VLOOKUP($A141,'[1]2. Child Protection'!$B$8:$BG$226,'[1]2. Child Protection'!AB$1,FALSE))</f>
        <v/>
      </c>
    </row>
    <row r="142" spans="1:16" x14ac:dyDescent="0.3">
      <c r="A142" s="2" t="s">
        <v>202</v>
      </c>
      <c r="B142" s="13">
        <v>42.6</v>
      </c>
      <c r="C142" s="14" t="s">
        <v>12</v>
      </c>
      <c r="D142" s="15">
        <v>43.4</v>
      </c>
      <c r="E142" s="16" t="s">
        <v>12</v>
      </c>
      <c r="F142" s="15">
        <v>41.7</v>
      </c>
      <c r="G142" s="16" t="s">
        <v>12</v>
      </c>
      <c r="H142" s="17" t="s">
        <v>71</v>
      </c>
      <c r="J142" s="52" t="str">
        <f>IF(VLOOKUP($A142,'[1]2. Child Protection'!$B$8:$BG$226,'[1]2. Child Protection'!V$1,FALSE)=B142,"",VLOOKUP($A142,'[1]2. Child Protection'!$B$8:$BG$226,'[1]2. Child Protection'!V$1,FALSE)-B142)</f>
        <v/>
      </c>
      <c r="K142" s="52" t="str">
        <f>IF(VLOOKUP($A142,'[1]2. Child Protection'!$B$8:$BG$226,'[1]2. Child Protection'!W$1,FALSE)=C142,"",VLOOKUP($A142,'[1]2. Child Protection'!$B$8:$BG$226,'[1]2. Child Protection'!W$1,FALSE))</f>
        <v/>
      </c>
      <c r="L142" s="52" t="str">
        <f>IF(VLOOKUP($A142,'[1]2. Child Protection'!$B$8:$BG$226,'[1]2. Child Protection'!X$1,FALSE)=D142,"",VLOOKUP($A142,'[1]2. Child Protection'!$B$8:$BG$226,'[1]2. Child Protection'!X$1,FALSE)-D142)</f>
        <v/>
      </c>
      <c r="M142" s="52" t="str">
        <f>IF(VLOOKUP($A142,'[1]2. Child Protection'!$B$8:$BG$226,'[1]2. Child Protection'!Y$1,FALSE)=E142,"",VLOOKUP($A142,'[1]2. Child Protection'!$B$8:$BG$226,'[1]2. Child Protection'!Y$1,FALSE))</f>
        <v/>
      </c>
      <c r="N142" s="52" t="str">
        <f>IF(VLOOKUP($A142,'[1]2. Child Protection'!$B$8:$BG$226,'[1]2. Child Protection'!Z$1,FALSE)=F142,"",VLOOKUP($A142,'[1]2. Child Protection'!$B$8:$BG$226,'[1]2. Child Protection'!Z$1,FALSE)-F142)</f>
        <v/>
      </c>
      <c r="O142" s="52" t="str">
        <f>IF(VLOOKUP($A142,'[1]2. Child Protection'!$B$8:$BG$226,'[1]2. Child Protection'!AA$1,FALSE)=G142,"",VLOOKUP($A142,'[1]2. Child Protection'!$B$8:$BG$226,'[1]2. Child Protection'!AA$1,FALSE))</f>
        <v/>
      </c>
      <c r="P142" s="3" t="str">
        <f>IF(VLOOKUP($A142,'[1]2. Child Protection'!$B$8:$BG$226,'[1]2. Child Protection'!AB$1,FALSE)=H142,"",VLOOKUP($A142,'[1]2. Child Protection'!$B$8:$BG$226,'[1]2. Child Protection'!AB$1,FALSE))</f>
        <v/>
      </c>
    </row>
    <row r="143" spans="1:16" x14ac:dyDescent="0.3">
      <c r="A143" s="2" t="s">
        <v>229</v>
      </c>
      <c r="B143" s="13" t="s">
        <v>23</v>
      </c>
      <c r="C143" s="14" t="s">
        <v>23</v>
      </c>
      <c r="D143" s="15" t="s">
        <v>23</v>
      </c>
      <c r="E143" s="16" t="s">
        <v>23</v>
      </c>
      <c r="F143" s="15" t="s">
        <v>23</v>
      </c>
      <c r="G143" s="16" t="s">
        <v>23</v>
      </c>
      <c r="H143" s="17" t="s">
        <v>23</v>
      </c>
      <c r="J143" s="52" t="str">
        <f>IF(VLOOKUP($A143,'[1]2. Child Protection'!$B$8:$BG$226,'[1]2. Child Protection'!V$1,FALSE)=B143,"",VLOOKUP($A143,'[1]2. Child Protection'!$B$8:$BG$226,'[1]2. Child Protection'!V$1,FALSE)-B143)</f>
        <v/>
      </c>
      <c r="K143" s="52">
        <f>IF(VLOOKUP($A143,'[1]2. Child Protection'!$B$8:$BG$226,'[1]2. Child Protection'!W$1,FALSE)=C143,"",VLOOKUP($A143,'[1]2. Child Protection'!$B$8:$BG$226,'[1]2. Child Protection'!W$1,FALSE))</f>
        <v>0</v>
      </c>
      <c r="L143" s="52" t="str">
        <f>IF(VLOOKUP($A143,'[1]2. Child Protection'!$B$8:$BG$226,'[1]2. Child Protection'!X$1,FALSE)=D143,"",VLOOKUP($A143,'[1]2. Child Protection'!$B$8:$BG$226,'[1]2. Child Protection'!X$1,FALSE)-D143)</f>
        <v/>
      </c>
      <c r="M143" s="52">
        <f>IF(VLOOKUP($A143,'[1]2. Child Protection'!$B$8:$BG$226,'[1]2. Child Protection'!Y$1,FALSE)=E143,"",VLOOKUP($A143,'[1]2. Child Protection'!$B$8:$BG$226,'[1]2. Child Protection'!Y$1,FALSE))</f>
        <v>0</v>
      </c>
      <c r="N143" s="52" t="str">
        <f>IF(VLOOKUP($A143,'[1]2. Child Protection'!$B$8:$BG$226,'[1]2. Child Protection'!Z$1,FALSE)=F143,"",VLOOKUP($A143,'[1]2. Child Protection'!$B$8:$BG$226,'[1]2. Child Protection'!Z$1,FALSE)-F143)</f>
        <v/>
      </c>
      <c r="O143" s="52">
        <f>IF(VLOOKUP($A143,'[1]2. Child Protection'!$B$8:$BG$226,'[1]2. Child Protection'!AA$1,FALSE)=G143,"",VLOOKUP($A143,'[1]2. Child Protection'!$B$8:$BG$226,'[1]2. Child Protection'!AA$1,FALSE))</f>
        <v>0</v>
      </c>
      <c r="P143" s="3">
        <f>IF(VLOOKUP($A143,'[1]2. Child Protection'!$B$8:$BG$226,'[1]2. Child Protection'!AB$1,FALSE)=H143,"",VLOOKUP($A143,'[1]2. Child Protection'!$B$8:$BG$226,'[1]2. Child Protection'!AB$1,FALSE))</f>
        <v>0</v>
      </c>
    </row>
    <row r="144" spans="1:16" x14ac:dyDescent="0.3">
      <c r="A144" s="2" t="s">
        <v>204</v>
      </c>
      <c r="B144" s="13">
        <v>99.8</v>
      </c>
      <c r="C144" s="14" t="s">
        <v>12</v>
      </c>
      <c r="D144" s="15">
        <v>99.7</v>
      </c>
      <c r="E144" s="16" t="s">
        <v>12</v>
      </c>
      <c r="F144" s="15">
        <v>100</v>
      </c>
      <c r="G144" s="16" t="s">
        <v>12</v>
      </c>
      <c r="H144" s="17" t="s">
        <v>17</v>
      </c>
      <c r="J144" s="52" t="str">
        <f>IF(VLOOKUP($A144,'[1]2. Child Protection'!$B$8:$BG$226,'[1]2. Child Protection'!V$1,FALSE)=B144,"",VLOOKUP($A144,'[1]2. Child Protection'!$B$8:$BG$226,'[1]2. Child Protection'!V$1,FALSE)-B144)</f>
        <v/>
      </c>
      <c r="K144" s="52" t="str">
        <f>IF(VLOOKUP($A144,'[1]2. Child Protection'!$B$8:$BG$226,'[1]2. Child Protection'!W$1,FALSE)=C144,"",VLOOKUP($A144,'[1]2. Child Protection'!$B$8:$BG$226,'[1]2. Child Protection'!W$1,FALSE))</f>
        <v/>
      </c>
      <c r="L144" s="52" t="str">
        <f>IF(VLOOKUP($A144,'[1]2. Child Protection'!$B$8:$BG$226,'[1]2. Child Protection'!X$1,FALSE)=D144,"",VLOOKUP($A144,'[1]2. Child Protection'!$B$8:$BG$226,'[1]2. Child Protection'!X$1,FALSE)-D144)</f>
        <v/>
      </c>
      <c r="M144" s="52" t="str">
        <f>IF(VLOOKUP($A144,'[1]2. Child Protection'!$B$8:$BG$226,'[1]2. Child Protection'!Y$1,FALSE)=E144,"",VLOOKUP($A144,'[1]2. Child Protection'!$B$8:$BG$226,'[1]2. Child Protection'!Y$1,FALSE))</f>
        <v/>
      </c>
      <c r="N144" s="52" t="str">
        <f>IF(VLOOKUP($A144,'[1]2. Child Protection'!$B$8:$BG$226,'[1]2. Child Protection'!Z$1,FALSE)=F144,"",VLOOKUP($A144,'[1]2. Child Protection'!$B$8:$BG$226,'[1]2. Child Protection'!Z$1,FALSE)-F144)</f>
        <v/>
      </c>
      <c r="O144" s="52" t="str">
        <f>IF(VLOOKUP($A144,'[1]2. Child Protection'!$B$8:$BG$226,'[1]2. Child Protection'!AA$1,FALSE)=G144,"",VLOOKUP($A144,'[1]2. Child Protection'!$B$8:$BG$226,'[1]2. Child Protection'!AA$1,FALSE))</f>
        <v/>
      </c>
      <c r="P144" s="3" t="str">
        <f>IF(VLOOKUP($A144,'[1]2. Child Protection'!$B$8:$BG$226,'[1]2. Child Protection'!AB$1,FALSE)=H144,"",VLOOKUP($A144,'[1]2. Child Protection'!$B$8:$BG$226,'[1]2. Child Protection'!AB$1,FALSE))</f>
        <v/>
      </c>
    </row>
    <row r="145" spans="1:16" x14ac:dyDescent="0.3">
      <c r="A145" s="2" t="s">
        <v>205</v>
      </c>
      <c r="B145" s="13">
        <v>100</v>
      </c>
      <c r="C145" s="14" t="s">
        <v>19</v>
      </c>
      <c r="D145" s="13">
        <v>100</v>
      </c>
      <c r="E145" s="14" t="s">
        <v>19</v>
      </c>
      <c r="F145" s="13">
        <v>100</v>
      </c>
      <c r="G145" s="14" t="s">
        <v>19</v>
      </c>
      <c r="H145" s="17" t="s">
        <v>30</v>
      </c>
      <c r="J145" s="52" t="str">
        <f>IF(VLOOKUP($A145,'[1]2. Child Protection'!$B$8:$BG$226,'[1]2. Child Protection'!V$1,FALSE)=B145,"",VLOOKUP($A145,'[1]2. Child Protection'!$B$8:$BG$226,'[1]2. Child Protection'!V$1,FALSE)-B145)</f>
        <v/>
      </c>
      <c r="K145" s="52" t="str">
        <f>IF(VLOOKUP($A145,'[1]2. Child Protection'!$B$8:$BG$226,'[1]2. Child Protection'!W$1,FALSE)=C145,"",VLOOKUP($A145,'[1]2. Child Protection'!$B$8:$BG$226,'[1]2. Child Protection'!W$1,FALSE))</f>
        <v/>
      </c>
      <c r="L145" s="52" t="str">
        <f>IF(VLOOKUP($A145,'[1]2. Child Protection'!$B$8:$BG$226,'[1]2. Child Protection'!X$1,FALSE)=D145,"",VLOOKUP($A145,'[1]2. Child Protection'!$B$8:$BG$226,'[1]2. Child Protection'!X$1,FALSE)-D145)</f>
        <v/>
      </c>
      <c r="M145" s="52" t="str">
        <f>IF(VLOOKUP($A145,'[1]2. Child Protection'!$B$8:$BG$226,'[1]2. Child Protection'!Y$1,FALSE)=E145,"",VLOOKUP($A145,'[1]2. Child Protection'!$B$8:$BG$226,'[1]2. Child Protection'!Y$1,FALSE))</f>
        <v/>
      </c>
      <c r="N145" s="52" t="str">
        <f>IF(VLOOKUP($A145,'[1]2. Child Protection'!$B$8:$BG$226,'[1]2. Child Protection'!Z$1,FALSE)=F145,"",VLOOKUP($A145,'[1]2. Child Protection'!$B$8:$BG$226,'[1]2. Child Protection'!Z$1,FALSE)-F145)</f>
        <v/>
      </c>
      <c r="O145" s="52" t="str">
        <f>IF(VLOOKUP($A145,'[1]2. Child Protection'!$B$8:$BG$226,'[1]2. Child Protection'!AA$1,FALSE)=G145,"",VLOOKUP($A145,'[1]2. Child Protection'!$B$8:$BG$226,'[1]2. Child Protection'!AA$1,FALSE))</f>
        <v/>
      </c>
      <c r="P145" s="3" t="str">
        <f>IF(VLOOKUP($A145,'[1]2. Child Protection'!$B$8:$BG$226,'[1]2. Child Protection'!AB$1,FALSE)=H145,"",VLOOKUP($A145,'[1]2. Child Protection'!$B$8:$BG$226,'[1]2. Child Protection'!AB$1,FALSE))</f>
        <v>UNSD Population and Vital Statistics Report, January 2021, latest update on 4 Jan 2022</v>
      </c>
    </row>
    <row r="146" spans="1:16" x14ac:dyDescent="0.3">
      <c r="A146" s="2" t="s">
        <v>206</v>
      </c>
      <c r="B146" s="13">
        <v>100</v>
      </c>
      <c r="C146" s="14" t="s">
        <v>28</v>
      </c>
      <c r="D146" s="15">
        <v>100</v>
      </c>
      <c r="E146" s="16" t="s">
        <v>28</v>
      </c>
      <c r="F146" s="15">
        <v>100</v>
      </c>
      <c r="G146" s="16" t="s">
        <v>28</v>
      </c>
      <c r="H146" s="17" t="s">
        <v>207</v>
      </c>
      <c r="J146" s="52" t="str">
        <f>IF(VLOOKUP($A146,'[1]2. Child Protection'!$B$8:$BG$226,'[1]2. Child Protection'!V$1,FALSE)=B146,"",VLOOKUP($A146,'[1]2. Child Protection'!$B$8:$BG$226,'[1]2. Child Protection'!V$1,FALSE)-B146)</f>
        <v/>
      </c>
      <c r="K146" s="52" t="str">
        <f>IF(VLOOKUP($A146,'[1]2. Child Protection'!$B$8:$BG$226,'[1]2. Child Protection'!W$1,FALSE)=C146,"",VLOOKUP($A146,'[1]2. Child Protection'!$B$8:$BG$226,'[1]2. Child Protection'!W$1,FALSE))</f>
        <v/>
      </c>
      <c r="L146" s="52" t="str">
        <f>IF(VLOOKUP($A146,'[1]2. Child Protection'!$B$8:$BG$226,'[1]2. Child Protection'!X$1,FALSE)=D146,"",VLOOKUP($A146,'[1]2. Child Protection'!$B$8:$BG$226,'[1]2. Child Protection'!X$1,FALSE)-D146)</f>
        <v/>
      </c>
      <c r="M146" s="52" t="str">
        <f>IF(VLOOKUP($A146,'[1]2. Child Protection'!$B$8:$BG$226,'[1]2. Child Protection'!Y$1,FALSE)=E146,"",VLOOKUP($A146,'[1]2. Child Protection'!$B$8:$BG$226,'[1]2. Child Protection'!Y$1,FALSE))</f>
        <v/>
      </c>
      <c r="N146" s="52" t="str">
        <f>IF(VLOOKUP($A146,'[1]2. Child Protection'!$B$8:$BG$226,'[1]2. Child Protection'!Z$1,FALSE)=F146,"",VLOOKUP($A146,'[1]2. Child Protection'!$B$8:$BG$226,'[1]2. Child Protection'!Z$1,FALSE)-F146)</f>
        <v/>
      </c>
      <c r="O146" s="52" t="str">
        <f>IF(VLOOKUP($A146,'[1]2. Child Protection'!$B$8:$BG$226,'[1]2. Child Protection'!AA$1,FALSE)=G146,"",VLOOKUP($A146,'[1]2. Child Protection'!$B$8:$BG$226,'[1]2. Child Protection'!AA$1,FALSE))</f>
        <v/>
      </c>
      <c r="P146" s="3" t="str">
        <f>IF(VLOOKUP($A146,'[1]2. Child Protection'!$B$8:$BG$226,'[1]2. Child Protection'!AB$1,FALSE)=H146,"",VLOOKUP($A146,'[1]2. Child Protection'!$B$8:$BG$226,'[1]2. Child Protection'!AB$1,FALSE))</f>
        <v/>
      </c>
    </row>
    <row r="147" spans="1:16" x14ac:dyDescent="0.3">
      <c r="A147" s="2" t="s">
        <v>208</v>
      </c>
      <c r="B147" s="13">
        <v>42.2</v>
      </c>
      <c r="C147" s="14" t="s">
        <v>28</v>
      </c>
      <c r="D147" s="15">
        <v>42.5</v>
      </c>
      <c r="E147" s="16" t="s">
        <v>28</v>
      </c>
      <c r="F147" s="15">
        <v>41.9</v>
      </c>
      <c r="G147" s="16" t="s">
        <v>28</v>
      </c>
      <c r="H147" s="17" t="s">
        <v>15</v>
      </c>
      <c r="J147" s="52" t="str">
        <f>IF(VLOOKUP($A147,'[1]2. Child Protection'!$B$8:$BG$226,'[1]2. Child Protection'!V$1,FALSE)=B147,"",VLOOKUP($A147,'[1]2. Child Protection'!$B$8:$BG$226,'[1]2. Child Protection'!V$1,FALSE)-B147)</f>
        <v/>
      </c>
      <c r="K147" s="52" t="str">
        <f>IF(VLOOKUP($A147,'[1]2. Child Protection'!$B$8:$BG$226,'[1]2. Child Protection'!W$1,FALSE)=C147,"",VLOOKUP($A147,'[1]2. Child Protection'!$B$8:$BG$226,'[1]2. Child Protection'!W$1,FALSE))</f>
        <v/>
      </c>
      <c r="L147" s="52" t="str">
        <f>IF(VLOOKUP($A147,'[1]2. Child Protection'!$B$8:$BG$226,'[1]2. Child Protection'!X$1,FALSE)=D147,"",VLOOKUP($A147,'[1]2. Child Protection'!$B$8:$BG$226,'[1]2. Child Protection'!X$1,FALSE)-D147)</f>
        <v/>
      </c>
      <c r="M147" s="52" t="str">
        <f>IF(VLOOKUP($A147,'[1]2. Child Protection'!$B$8:$BG$226,'[1]2. Child Protection'!Y$1,FALSE)=E147,"",VLOOKUP($A147,'[1]2. Child Protection'!$B$8:$BG$226,'[1]2. Child Protection'!Y$1,FALSE))</f>
        <v/>
      </c>
      <c r="N147" s="52" t="str">
        <f>IF(VLOOKUP($A147,'[1]2. Child Protection'!$B$8:$BG$226,'[1]2. Child Protection'!Z$1,FALSE)=F147,"",VLOOKUP($A147,'[1]2. Child Protection'!$B$8:$BG$226,'[1]2. Child Protection'!Z$1,FALSE)-F147)</f>
        <v/>
      </c>
      <c r="O147" s="52" t="str">
        <f>IF(VLOOKUP($A147,'[1]2. Child Protection'!$B$8:$BG$226,'[1]2. Child Protection'!AA$1,FALSE)=G147,"",VLOOKUP($A147,'[1]2. Child Protection'!$B$8:$BG$226,'[1]2. Child Protection'!AA$1,FALSE))</f>
        <v/>
      </c>
      <c r="P147" s="3" t="str">
        <f>IF(VLOOKUP($A147,'[1]2. Child Protection'!$B$8:$BG$226,'[1]2. Child Protection'!AB$1,FALSE)=H147,"",VLOOKUP($A147,'[1]2. Child Protection'!$B$8:$BG$226,'[1]2. Child Protection'!AB$1,FALSE))</f>
        <v/>
      </c>
    </row>
    <row r="148" spans="1:16" x14ac:dyDescent="0.3">
      <c r="A148" s="2" t="s">
        <v>238</v>
      </c>
      <c r="B148" s="13" t="s">
        <v>23</v>
      </c>
      <c r="C148" s="14" t="s">
        <v>23</v>
      </c>
      <c r="D148" s="15" t="s">
        <v>23</v>
      </c>
      <c r="E148" s="16" t="s">
        <v>23</v>
      </c>
      <c r="F148" s="15" t="s">
        <v>23</v>
      </c>
      <c r="G148" s="16" t="s">
        <v>23</v>
      </c>
      <c r="H148" s="17" t="s">
        <v>23</v>
      </c>
      <c r="J148" s="52" t="str">
        <f>IF(VLOOKUP($A148,'[1]2. Child Protection'!$B$8:$BG$226,'[1]2. Child Protection'!V$1,FALSE)=B148,"",VLOOKUP($A148,'[1]2. Child Protection'!$B$8:$BG$226,'[1]2. Child Protection'!V$1,FALSE)-B148)</f>
        <v/>
      </c>
      <c r="K148" s="52">
        <f>IF(VLOOKUP($A148,'[1]2. Child Protection'!$B$8:$BG$226,'[1]2. Child Protection'!W$1,FALSE)=C148,"",VLOOKUP($A148,'[1]2. Child Protection'!$B$8:$BG$226,'[1]2. Child Protection'!W$1,FALSE))</f>
        <v>0</v>
      </c>
      <c r="L148" s="52" t="str">
        <f>IF(VLOOKUP($A148,'[1]2. Child Protection'!$B$8:$BG$226,'[1]2. Child Protection'!X$1,FALSE)=D148,"",VLOOKUP($A148,'[1]2. Child Protection'!$B$8:$BG$226,'[1]2. Child Protection'!X$1,FALSE)-D148)</f>
        <v/>
      </c>
      <c r="M148" s="52">
        <f>IF(VLOOKUP($A148,'[1]2. Child Protection'!$B$8:$BG$226,'[1]2. Child Protection'!Y$1,FALSE)=E148,"",VLOOKUP($A148,'[1]2. Child Protection'!$B$8:$BG$226,'[1]2. Child Protection'!Y$1,FALSE))</f>
        <v>0</v>
      </c>
      <c r="N148" s="52" t="str">
        <f>IF(VLOOKUP($A148,'[1]2. Child Protection'!$B$8:$BG$226,'[1]2. Child Protection'!Z$1,FALSE)=F148,"",VLOOKUP($A148,'[1]2. Child Protection'!$B$8:$BG$226,'[1]2. Child Protection'!Z$1,FALSE)-F148)</f>
        <v/>
      </c>
      <c r="O148" s="52">
        <f>IF(VLOOKUP($A148,'[1]2. Child Protection'!$B$8:$BG$226,'[1]2. Child Protection'!AA$1,FALSE)=G148,"",VLOOKUP($A148,'[1]2. Child Protection'!$B$8:$BG$226,'[1]2. Child Protection'!AA$1,FALSE))</f>
        <v>0</v>
      </c>
      <c r="P148" s="3">
        <f>IF(VLOOKUP($A148,'[1]2. Child Protection'!$B$8:$BG$226,'[1]2. Child Protection'!AB$1,FALSE)=H148,"",VLOOKUP($A148,'[1]2. Child Protection'!$B$8:$BG$226,'[1]2. Child Protection'!AB$1,FALSE))</f>
        <v>0</v>
      </c>
    </row>
    <row r="149" spans="1:16" x14ac:dyDescent="0.3">
      <c r="A149" s="2" t="s">
        <v>209</v>
      </c>
      <c r="B149" s="13">
        <v>96.7</v>
      </c>
      <c r="C149" s="14" t="s">
        <v>12</v>
      </c>
      <c r="D149" s="15">
        <v>96.8</v>
      </c>
      <c r="E149" s="16" t="s">
        <v>12</v>
      </c>
      <c r="F149" s="15">
        <v>96.6</v>
      </c>
      <c r="G149" s="16" t="s">
        <v>12</v>
      </c>
      <c r="H149" s="17" t="s">
        <v>210</v>
      </c>
      <c r="J149" s="52" t="str">
        <f>IF(VLOOKUP($A149,'[1]2. Child Protection'!$B$8:$BG$226,'[1]2. Child Protection'!V$1,FALSE)=B149,"",VLOOKUP($A149,'[1]2. Child Protection'!$B$8:$BG$226,'[1]2. Child Protection'!V$1,FALSE)-B149)</f>
        <v/>
      </c>
      <c r="K149" s="52" t="str">
        <f>IF(VLOOKUP($A149,'[1]2. Child Protection'!$B$8:$BG$226,'[1]2. Child Protection'!W$1,FALSE)=C149,"",VLOOKUP($A149,'[1]2. Child Protection'!$B$8:$BG$226,'[1]2. Child Protection'!W$1,FALSE))</f>
        <v/>
      </c>
      <c r="L149" s="52" t="str">
        <f>IF(VLOOKUP($A149,'[1]2. Child Protection'!$B$8:$BG$226,'[1]2. Child Protection'!X$1,FALSE)=D149,"",VLOOKUP($A149,'[1]2. Child Protection'!$B$8:$BG$226,'[1]2. Child Protection'!X$1,FALSE)-D149)</f>
        <v/>
      </c>
      <c r="M149" s="52" t="str">
        <f>IF(VLOOKUP($A149,'[1]2. Child Protection'!$B$8:$BG$226,'[1]2. Child Protection'!Y$1,FALSE)=E149,"",VLOOKUP($A149,'[1]2. Child Protection'!$B$8:$BG$226,'[1]2. Child Protection'!Y$1,FALSE))</f>
        <v/>
      </c>
      <c r="N149" s="52" t="str">
        <f>IF(VLOOKUP($A149,'[1]2. Child Protection'!$B$8:$BG$226,'[1]2. Child Protection'!Z$1,FALSE)=F149,"",VLOOKUP($A149,'[1]2. Child Protection'!$B$8:$BG$226,'[1]2. Child Protection'!Z$1,FALSE)-F149)</f>
        <v/>
      </c>
      <c r="O149" s="52" t="str">
        <f>IF(VLOOKUP($A149,'[1]2. Child Protection'!$B$8:$BG$226,'[1]2. Child Protection'!AA$1,FALSE)=G149,"",VLOOKUP($A149,'[1]2. Child Protection'!$B$8:$BG$226,'[1]2. Child Protection'!AA$1,FALSE))</f>
        <v/>
      </c>
      <c r="P149" s="3" t="str">
        <f>IF(VLOOKUP($A149,'[1]2. Child Protection'!$B$8:$BG$226,'[1]2. Child Protection'!AB$1,FALSE)=H149,"",VLOOKUP($A149,'[1]2. Child Protection'!$B$8:$BG$226,'[1]2. Child Protection'!AB$1,FALSE))</f>
        <v/>
      </c>
    </row>
    <row r="150" spans="1:16" x14ac:dyDescent="0.3">
      <c r="A150" s="2" t="s">
        <v>211</v>
      </c>
      <c r="B150" s="13">
        <v>13.4</v>
      </c>
      <c r="C150" s="14" t="s">
        <v>12</v>
      </c>
      <c r="D150" s="15">
        <v>13.3</v>
      </c>
      <c r="E150" s="16" t="s">
        <v>12</v>
      </c>
      <c r="F150" s="15">
        <v>13.6</v>
      </c>
      <c r="G150" s="16" t="s">
        <v>12</v>
      </c>
      <c r="H150" s="17" t="s">
        <v>212</v>
      </c>
      <c r="J150" s="52" t="str">
        <f>IF(VLOOKUP($A150,'[1]2. Child Protection'!$B$8:$BG$226,'[1]2. Child Protection'!V$1,FALSE)=B150,"",VLOOKUP($A150,'[1]2. Child Protection'!$B$8:$BG$226,'[1]2. Child Protection'!V$1,FALSE)-B150)</f>
        <v/>
      </c>
      <c r="K150" s="52" t="str">
        <f>IF(VLOOKUP($A150,'[1]2. Child Protection'!$B$8:$BG$226,'[1]2. Child Protection'!W$1,FALSE)=C150,"",VLOOKUP($A150,'[1]2. Child Protection'!$B$8:$BG$226,'[1]2. Child Protection'!W$1,FALSE))</f>
        <v/>
      </c>
      <c r="L150" s="52" t="str">
        <f>IF(VLOOKUP($A150,'[1]2. Child Protection'!$B$8:$BG$226,'[1]2. Child Protection'!X$1,FALSE)=D150,"",VLOOKUP($A150,'[1]2. Child Protection'!$B$8:$BG$226,'[1]2. Child Protection'!X$1,FALSE)-D150)</f>
        <v/>
      </c>
      <c r="M150" s="52" t="str">
        <f>IF(VLOOKUP($A150,'[1]2. Child Protection'!$B$8:$BG$226,'[1]2. Child Protection'!Y$1,FALSE)=E150,"",VLOOKUP($A150,'[1]2. Child Protection'!$B$8:$BG$226,'[1]2. Child Protection'!Y$1,FALSE))</f>
        <v/>
      </c>
      <c r="N150" s="52" t="str">
        <f>IF(VLOOKUP($A150,'[1]2. Child Protection'!$B$8:$BG$226,'[1]2. Child Protection'!Z$1,FALSE)=F150,"",VLOOKUP($A150,'[1]2. Child Protection'!$B$8:$BG$226,'[1]2. Child Protection'!Z$1,FALSE)-F150)</f>
        <v/>
      </c>
      <c r="O150" s="52" t="str">
        <f>IF(VLOOKUP($A150,'[1]2. Child Protection'!$B$8:$BG$226,'[1]2. Child Protection'!AA$1,FALSE)=G150,"",VLOOKUP($A150,'[1]2. Child Protection'!$B$8:$BG$226,'[1]2. Child Protection'!AA$1,FALSE))</f>
        <v/>
      </c>
      <c r="P150" s="3" t="str">
        <f>IF(VLOOKUP($A150,'[1]2. Child Protection'!$B$8:$BG$226,'[1]2. Child Protection'!AB$1,FALSE)=H150,"",VLOOKUP($A150,'[1]2. Child Protection'!$B$8:$BG$226,'[1]2. Child Protection'!AB$1,FALSE))</f>
        <v/>
      </c>
    </row>
    <row r="151" spans="1:16" x14ac:dyDescent="0.3">
      <c r="A151" s="2" t="s">
        <v>213</v>
      </c>
      <c r="B151" s="13">
        <v>69.099999999999994</v>
      </c>
      <c r="C151" s="14" t="s">
        <v>28</v>
      </c>
      <c r="D151" s="15">
        <v>69.400000000000006</v>
      </c>
      <c r="E151" s="16" t="s">
        <v>28</v>
      </c>
      <c r="F151" s="15">
        <v>68.8</v>
      </c>
      <c r="G151" s="16" t="s">
        <v>28</v>
      </c>
      <c r="H151" s="17" t="s">
        <v>214</v>
      </c>
      <c r="J151" s="52">
        <f>IF(VLOOKUP($A151,'[1]2. Child Protection'!$B$8:$BG$226,'[1]2. Child Protection'!V$1,FALSE)=B151,"",VLOOKUP($A151,'[1]2. Child Protection'!$B$8:$BG$226,'[1]2. Child Protection'!V$1,FALSE)-B151)</f>
        <v>1.9000000000000057</v>
      </c>
      <c r="K151" s="52">
        <f>IF(VLOOKUP($A151,'[1]2. Child Protection'!$B$8:$BG$226,'[1]2. Child Protection'!W$1,FALSE)=C151,"",VLOOKUP($A151,'[1]2. Child Protection'!$B$8:$BG$226,'[1]2. Child Protection'!W$1,FALSE))</f>
        <v>0</v>
      </c>
      <c r="L151" s="52">
        <f>IF(VLOOKUP($A151,'[1]2. Child Protection'!$B$8:$BG$226,'[1]2. Child Protection'!X$1,FALSE)=D151,"",VLOOKUP($A151,'[1]2. Child Protection'!$B$8:$BG$226,'[1]2. Child Protection'!X$1,FALSE)-D151)</f>
        <v>1.7999999999999972</v>
      </c>
      <c r="M151" s="52">
        <f>IF(VLOOKUP($A151,'[1]2. Child Protection'!$B$8:$BG$226,'[1]2. Child Protection'!Y$1,FALSE)=E151,"",VLOOKUP($A151,'[1]2. Child Protection'!$B$8:$BG$226,'[1]2. Child Protection'!Y$1,FALSE))</f>
        <v>0</v>
      </c>
      <c r="N151" s="52">
        <f>IF(VLOOKUP($A151,'[1]2. Child Protection'!$B$8:$BG$226,'[1]2. Child Protection'!Z$1,FALSE)=F151,"",VLOOKUP($A151,'[1]2. Child Protection'!$B$8:$BG$226,'[1]2. Child Protection'!Z$1,FALSE)-F151)</f>
        <v>2</v>
      </c>
      <c r="O151" s="52">
        <f>IF(VLOOKUP($A151,'[1]2. Child Protection'!$B$8:$BG$226,'[1]2. Child Protection'!AA$1,FALSE)=G151,"",VLOOKUP($A151,'[1]2. Child Protection'!$B$8:$BG$226,'[1]2. Child Protection'!AA$1,FALSE))</f>
        <v>0</v>
      </c>
      <c r="P151" s="3" t="str">
        <f>IF(VLOOKUP($A151,'[1]2. Child Protection'!$B$8:$BG$226,'[1]2. Child Protection'!AB$1,FALSE)=H151,"",VLOOKUP($A151,'[1]2. Child Protection'!$B$8:$BG$226,'[1]2. Child Protection'!AB$1,FALSE))</f>
        <v>DGEEC 2015-18</v>
      </c>
    </row>
    <row r="152" spans="1:16" x14ac:dyDescent="0.3">
      <c r="A152" s="2" t="s">
        <v>215</v>
      </c>
      <c r="B152" s="13">
        <v>97.7</v>
      </c>
      <c r="C152" s="14" t="s">
        <v>28</v>
      </c>
      <c r="D152" s="15" t="s">
        <v>23</v>
      </c>
      <c r="E152" s="16" t="s">
        <v>28</v>
      </c>
      <c r="F152" s="15" t="s">
        <v>23</v>
      </c>
      <c r="G152" s="16" t="s">
        <v>28</v>
      </c>
      <c r="H152" s="17" t="s">
        <v>216</v>
      </c>
      <c r="J152" s="52">
        <f>IF(VLOOKUP($A152,'[1]2. Child Protection'!$B$8:$BG$226,'[1]2. Child Protection'!V$1,FALSE)=B152,"",VLOOKUP($A152,'[1]2. Child Protection'!$B$8:$BG$226,'[1]2. Child Protection'!V$1,FALSE)-B152)</f>
        <v>-1.2999999999999972</v>
      </c>
      <c r="K152" s="52">
        <f>IF(VLOOKUP($A152,'[1]2. Child Protection'!$B$8:$BG$226,'[1]2. Child Protection'!W$1,FALSE)=C152,"",VLOOKUP($A152,'[1]2. Child Protection'!$B$8:$BG$226,'[1]2. Child Protection'!W$1,FALSE))</f>
        <v>0</v>
      </c>
      <c r="L152" s="52" t="str">
        <f>IF(VLOOKUP($A152,'[1]2. Child Protection'!$B$8:$BG$226,'[1]2. Child Protection'!X$1,FALSE)=D152,"",VLOOKUP($A152,'[1]2. Child Protection'!$B$8:$BG$226,'[1]2. Child Protection'!X$1,FALSE)-D152)</f>
        <v/>
      </c>
      <c r="M152" s="52">
        <f>IF(VLOOKUP($A152,'[1]2. Child Protection'!$B$8:$BG$226,'[1]2. Child Protection'!Y$1,FALSE)=E152,"",VLOOKUP($A152,'[1]2. Child Protection'!$B$8:$BG$226,'[1]2. Child Protection'!Y$1,FALSE))</f>
        <v>0</v>
      </c>
      <c r="N152" s="52" t="str">
        <f>IF(VLOOKUP($A152,'[1]2. Child Protection'!$B$8:$BG$226,'[1]2. Child Protection'!Z$1,FALSE)=F152,"",VLOOKUP($A152,'[1]2. Child Protection'!$B$8:$BG$226,'[1]2. Child Protection'!Z$1,FALSE)-F152)</f>
        <v/>
      </c>
      <c r="O152" s="52">
        <f>IF(VLOOKUP($A152,'[1]2. Child Protection'!$B$8:$BG$226,'[1]2. Child Protection'!AA$1,FALSE)=G152,"",VLOOKUP($A152,'[1]2. Child Protection'!$B$8:$BG$226,'[1]2. Child Protection'!AA$1,FALSE))</f>
        <v>0</v>
      </c>
      <c r="P152" s="3" t="str">
        <f>IF(VLOOKUP($A152,'[1]2. Child Protection'!$B$8:$BG$226,'[1]2. Child Protection'!AB$1,FALSE)=H152,"",VLOOKUP($A152,'[1]2. Child Protection'!$B$8:$BG$226,'[1]2. Child Protection'!AB$1,FALSE))</f>
        <v>ENAPRES 2020</v>
      </c>
    </row>
    <row r="153" spans="1:16" x14ac:dyDescent="0.3">
      <c r="A153" s="2" t="s">
        <v>217</v>
      </c>
      <c r="B153" s="13">
        <v>91.8</v>
      </c>
      <c r="C153" s="14" t="s">
        <v>12</v>
      </c>
      <c r="D153" s="15">
        <v>92.3</v>
      </c>
      <c r="E153" s="16" t="s">
        <v>12</v>
      </c>
      <c r="F153" s="15">
        <v>91.2</v>
      </c>
      <c r="G153" s="16" t="s">
        <v>12</v>
      </c>
      <c r="H153" s="17" t="s">
        <v>218</v>
      </c>
      <c r="J153" s="52" t="str">
        <f>IF(VLOOKUP($A153,'[1]2. Child Protection'!$B$8:$BG$226,'[1]2. Child Protection'!V$1,FALSE)=B153,"",VLOOKUP($A153,'[1]2. Child Protection'!$B$8:$BG$226,'[1]2. Child Protection'!V$1,FALSE)-B153)</f>
        <v/>
      </c>
      <c r="K153" s="52" t="str">
        <f>IF(VLOOKUP($A153,'[1]2. Child Protection'!$B$8:$BG$226,'[1]2. Child Protection'!W$1,FALSE)=C153,"",VLOOKUP($A153,'[1]2. Child Protection'!$B$8:$BG$226,'[1]2. Child Protection'!W$1,FALSE))</f>
        <v/>
      </c>
      <c r="L153" s="52" t="str">
        <f>IF(VLOOKUP($A153,'[1]2. Child Protection'!$B$8:$BG$226,'[1]2. Child Protection'!X$1,FALSE)=D153,"",VLOOKUP($A153,'[1]2. Child Protection'!$B$8:$BG$226,'[1]2. Child Protection'!X$1,FALSE)-D153)</f>
        <v/>
      </c>
      <c r="M153" s="52" t="str">
        <f>IF(VLOOKUP($A153,'[1]2. Child Protection'!$B$8:$BG$226,'[1]2. Child Protection'!Y$1,FALSE)=E153,"",VLOOKUP($A153,'[1]2. Child Protection'!$B$8:$BG$226,'[1]2. Child Protection'!Y$1,FALSE))</f>
        <v/>
      </c>
      <c r="N153" s="52" t="str">
        <f>IF(VLOOKUP($A153,'[1]2. Child Protection'!$B$8:$BG$226,'[1]2. Child Protection'!Z$1,FALSE)=F153,"",VLOOKUP($A153,'[1]2. Child Protection'!$B$8:$BG$226,'[1]2. Child Protection'!Z$1,FALSE)-F153)</f>
        <v/>
      </c>
      <c r="O153" s="52" t="str">
        <f>IF(VLOOKUP($A153,'[1]2. Child Protection'!$B$8:$BG$226,'[1]2. Child Protection'!AA$1,FALSE)=G153,"",VLOOKUP($A153,'[1]2. Child Protection'!$B$8:$BG$226,'[1]2. Child Protection'!AA$1,FALSE))</f>
        <v/>
      </c>
      <c r="P153" s="3" t="str">
        <f>IF(VLOOKUP($A153,'[1]2. Child Protection'!$B$8:$BG$226,'[1]2. Child Protection'!AB$1,FALSE)=H153,"",VLOOKUP($A153,'[1]2. Child Protection'!$B$8:$BG$226,'[1]2. Child Protection'!AB$1,FALSE))</f>
        <v/>
      </c>
    </row>
    <row r="154" spans="1:16" x14ac:dyDescent="0.3">
      <c r="A154" s="2" t="s">
        <v>219</v>
      </c>
      <c r="B154" s="13">
        <v>100</v>
      </c>
      <c r="C154" s="14" t="s">
        <v>28</v>
      </c>
      <c r="D154" s="15">
        <v>100</v>
      </c>
      <c r="E154" s="16" t="s">
        <v>28</v>
      </c>
      <c r="F154" s="15">
        <v>100</v>
      </c>
      <c r="G154" s="16" t="s">
        <v>28</v>
      </c>
      <c r="H154" s="17" t="s">
        <v>220</v>
      </c>
      <c r="J154" s="52" t="str">
        <f>IF(VLOOKUP($A154,'[1]2. Child Protection'!$B$8:$BG$226,'[1]2. Child Protection'!V$1,FALSE)=B154,"",VLOOKUP($A154,'[1]2. Child Protection'!$B$8:$BG$226,'[1]2. Child Protection'!V$1,FALSE)-B154)</f>
        <v/>
      </c>
      <c r="K154" s="52" t="str">
        <f>IF(VLOOKUP($A154,'[1]2. Child Protection'!$B$8:$BG$226,'[1]2. Child Protection'!W$1,FALSE)=C154,"",VLOOKUP($A154,'[1]2. Child Protection'!$B$8:$BG$226,'[1]2. Child Protection'!W$1,FALSE))</f>
        <v/>
      </c>
      <c r="L154" s="52" t="str">
        <f>IF(VLOOKUP($A154,'[1]2. Child Protection'!$B$8:$BG$226,'[1]2. Child Protection'!X$1,FALSE)=D154,"",VLOOKUP($A154,'[1]2. Child Protection'!$B$8:$BG$226,'[1]2. Child Protection'!X$1,FALSE)-D154)</f>
        <v/>
      </c>
      <c r="M154" s="52" t="str">
        <f>IF(VLOOKUP($A154,'[1]2. Child Protection'!$B$8:$BG$226,'[1]2. Child Protection'!Y$1,FALSE)=E154,"",VLOOKUP($A154,'[1]2. Child Protection'!$B$8:$BG$226,'[1]2. Child Protection'!Y$1,FALSE))</f>
        <v/>
      </c>
      <c r="N154" s="52" t="str">
        <f>IF(VLOOKUP($A154,'[1]2. Child Protection'!$B$8:$BG$226,'[1]2. Child Protection'!Z$1,FALSE)=F154,"",VLOOKUP($A154,'[1]2. Child Protection'!$B$8:$BG$226,'[1]2. Child Protection'!Z$1,FALSE)-F154)</f>
        <v/>
      </c>
      <c r="O154" s="52" t="str">
        <f>IF(VLOOKUP($A154,'[1]2. Child Protection'!$B$8:$BG$226,'[1]2. Child Protection'!AA$1,FALSE)=G154,"",VLOOKUP($A154,'[1]2. Child Protection'!$B$8:$BG$226,'[1]2. Child Protection'!AA$1,FALSE))</f>
        <v/>
      </c>
      <c r="P154" s="3" t="str">
        <f>IF(VLOOKUP($A154,'[1]2. Child Protection'!$B$8:$BG$226,'[1]2. Child Protection'!AB$1,FALSE)=H154,"",VLOOKUP($A154,'[1]2. Child Protection'!$B$8:$BG$226,'[1]2. Child Protection'!AB$1,FALSE))</f>
        <v/>
      </c>
    </row>
    <row r="155" spans="1:16" x14ac:dyDescent="0.3">
      <c r="A155" s="2" t="s">
        <v>221</v>
      </c>
      <c r="B155" s="13">
        <v>100</v>
      </c>
      <c r="C155" s="14" t="s">
        <v>19</v>
      </c>
      <c r="D155" s="13">
        <v>100</v>
      </c>
      <c r="E155" s="14" t="s">
        <v>19</v>
      </c>
      <c r="F155" s="13">
        <v>100</v>
      </c>
      <c r="G155" s="14" t="s">
        <v>19</v>
      </c>
      <c r="H155" s="17" t="s">
        <v>30</v>
      </c>
      <c r="J155" s="52" t="str">
        <f>IF(VLOOKUP($A155,'[1]2. Child Protection'!$B$8:$BG$226,'[1]2. Child Protection'!V$1,FALSE)=B155,"",VLOOKUP($A155,'[1]2. Child Protection'!$B$8:$BG$226,'[1]2. Child Protection'!V$1,FALSE)-B155)</f>
        <v/>
      </c>
      <c r="K155" s="52" t="str">
        <f>IF(VLOOKUP($A155,'[1]2. Child Protection'!$B$8:$BG$226,'[1]2. Child Protection'!W$1,FALSE)=C155,"",VLOOKUP($A155,'[1]2. Child Protection'!$B$8:$BG$226,'[1]2. Child Protection'!W$1,FALSE))</f>
        <v>y</v>
      </c>
      <c r="L155" s="52" t="str">
        <f>IF(VLOOKUP($A155,'[1]2. Child Protection'!$B$8:$BG$226,'[1]2. Child Protection'!X$1,FALSE)=D155,"",VLOOKUP($A155,'[1]2. Child Protection'!$B$8:$BG$226,'[1]2. Child Protection'!X$1,FALSE)-D155)</f>
        <v/>
      </c>
      <c r="M155" s="52" t="str">
        <f>IF(VLOOKUP($A155,'[1]2. Child Protection'!$B$8:$BG$226,'[1]2. Child Protection'!Y$1,FALSE)=E155,"",VLOOKUP($A155,'[1]2. Child Protection'!$B$8:$BG$226,'[1]2. Child Protection'!Y$1,FALSE))</f>
        <v>y</v>
      </c>
      <c r="N155" s="52" t="str">
        <f>IF(VLOOKUP($A155,'[1]2. Child Protection'!$B$8:$BG$226,'[1]2. Child Protection'!Z$1,FALSE)=F155,"",VLOOKUP($A155,'[1]2. Child Protection'!$B$8:$BG$226,'[1]2. Child Protection'!Z$1,FALSE)-F155)</f>
        <v/>
      </c>
      <c r="O155" s="52" t="str">
        <f>IF(VLOOKUP($A155,'[1]2. Child Protection'!$B$8:$BG$226,'[1]2. Child Protection'!AA$1,FALSE)=G155,"",VLOOKUP($A155,'[1]2. Child Protection'!$B$8:$BG$226,'[1]2. Child Protection'!AA$1,FALSE))</f>
        <v>y</v>
      </c>
      <c r="P155" s="3" t="str">
        <f>IF(VLOOKUP($A155,'[1]2. Child Protection'!$B$8:$BG$226,'[1]2. Child Protection'!AB$1,FALSE)=H155,"",VLOOKUP($A155,'[1]2. Child Protection'!$B$8:$BG$226,'[1]2. Child Protection'!AB$1,FALSE))</f>
        <v>Portuguese Civil Registry Office 2020</v>
      </c>
    </row>
    <row r="156" spans="1:16" x14ac:dyDescent="0.3">
      <c r="A156" s="2" t="s">
        <v>222</v>
      </c>
      <c r="B156" s="13">
        <v>100</v>
      </c>
      <c r="C156" s="14" t="s">
        <v>28</v>
      </c>
      <c r="D156" s="15">
        <v>100</v>
      </c>
      <c r="E156" s="16" t="s">
        <v>28</v>
      </c>
      <c r="F156" s="15">
        <v>100</v>
      </c>
      <c r="G156" s="16" t="s">
        <v>28</v>
      </c>
      <c r="H156" s="17" t="s">
        <v>82</v>
      </c>
      <c r="J156" s="52" t="str">
        <f>IF(VLOOKUP($A156,'[1]2. Child Protection'!$B$8:$BG$226,'[1]2. Child Protection'!V$1,FALSE)=B156,"",VLOOKUP($A156,'[1]2. Child Protection'!$B$8:$BG$226,'[1]2. Child Protection'!V$1,FALSE)-B156)</f>
        <v/>
      </c>
      <c r="K156" s="52" t="str">
        <f>IF(VLOOKUP($A156,'[1]2. Child Protection'!$B$8:$BG$226,'[1]2. Child Protection'!W$1,FALSE)=C156,"",VLOOKUP($A156,'[1]2. Child Protection'!$B$8:$BG$226,'[1]2. Child Protection'!W$1,FALSE))</f>
        <v/>
      </c>
      <c r="L156" s="52" t="str">
        <f>IF(VLOOKUP($A156,'[1]2. Child Protection'!$B$8:$BG$226,'[1]2. Child Protection'!X$1,FALSE)=D156,"",VLOOKUP($A156,'[1]2. Child Protection'!$B$8:$BG$226,'[1]2. Child Protection'!X$1,FALSE)-D156)</f>
        <v/>
      </c>
      <c r="M156" s="52" t="str">
        <f>IF(VLOOKUP($A156,'[1]2. Child Protection'!$B$8:$BG$226,'[1]2. Child Protection'!Y$1,FALSE)=E156,"",VLOOKUP($A156,'[1]2. Child Protection'!$B$8:$BG$226,'[1]2. Child Protection'!Y$1,FALSE))</f>
        <v/>
      </c>
      <c r="N156" s="52" t="str">
        <f>IF(VLOOKUP($A156,'[1]2. Child Protection'!$B$8:$BG$226,'[1]2. Child Protection'!Z$1,FALSE)=F156,"",VLOOKUP($A156,'[1]2. Child Protection'!$B$8:$BG$226,'[1]2. Child Protection'!Z$1,FALSE)-F156)</f>
        <v/>
      </c>
      <c r="O156" s="52" t="str">
        <f>IF(VLOOKUP($A156,'[1]2. Child Protection'!$B$8:$BG$226,'[1]2. Child Protection'!AA$1,FALSE)=G156,"",VLOOKUP($A156,'[1]2. Child Protection'!$B$8:$BG$226,'[1]2. Child Protection'!AA$1,FALSE))</f>
        <v/>
      </c>
      <c r="P156" s="3" t="str">
        <f>IF(VLOOKUP($A156,'[1]2. Child Protection'!$B$8:$BG$226,'[1]2. Child Protection'!AB$1,FALSE)=H156,"",VLOOKUP($A156,'[1]2. Child Protection'!$B$8:$BG$226,'[1]2. Child Protection'!AB$1,FALSE))</f>
        <v>Vital statistics, Ministry of Public Health 2020</v>
      </c>
    </row>
    <row r="157" spans="1:16" x14ac:dyDescent="0.3">
      <c r="A157" s="2" t="s">
        <v>254</v>
      </c>
      <c r="B157" s="13" t="s">
        <v>23</v>
      </c>
      <c r="C157" s="14" t="s">
        <v>23</v>
      </c>
      <c r="D157" s="15" t="s">
        <v>23</v>
      </c>
      <c r="E157" s="16" t="s">
        <v>23</v>
      </c>
      <c r="F157" s="15" t="s">
        <v>23</v>
      </c>
      <c r="G157" s="16" t="s">
        <v>23</v>
      </c>
      <c r="H157" s="17" t="s">
        <v>23</v>
      </c>
      <c r="J157" s="52" t="str">
        <f>IF(VLOOKUP($A157,'[1]2. Child Protection'!$B$8:$BG$226,'[1]2. Child Protection'!V$1,FALSE)=B157,"",VLOOKUP($A157,'[1]2. Child Protection'!$B$8:$BG$226,'[1]2. Child Protection'!V$1,FALSE)-B157)</f>
        <v/>
      </c>
      <c r="K157" s="52">
        <f>IF(VLOOKUP($A157,'[1]2. Child Protection'!$B$8:$BG$226,'[1]2. Child Protection'!W$1,FALSE)=C157,"",VLOOKUP($A157,'[1]2. Child Protection'!$B$8:$BG$226,'[1]2. Child Protection'!W$1,FALSE))</f>
        <v>0</v>
      </c>
      <c r="L157" s="52" t="str">
        <f>IF(VLOOKUP($A157,'[1]2. Child Protection'!$B$8:$BG$226,'[1]2. Child Protection'!X$1,FALSE)=D157,"",VLOOKUP($A157,'[1]2. Child Protection'!$B$8:$BG$226,'[1]2. Child Protection'!X$1,FALSE)-D157)</f>
        <v/>
      </c>
      <c r="M157" s="52">
        <f>IF(VLOOKUP($A157,'[1]2. Child Protection'!$B$8:$BG$226,'[1]2. Child Protection'!Y$1,FALSE)=E157,"",VLOOKUP($A157,'[1]2. Child Protection'!$B$8:$BG$226,'[1]2. Child Protection'!Y$1,FALSE))</f>
        <v>0</v>
      </c>
      <c r="N157" s="52" t="str">
        <f>IF(VLOOKUP($A157,'[1]2. Child Protection'!$B$8:$BG$226,'[1]2. Child Protection'!Z$1,FALSE)=F157,"",VLOOKUP($A157,'[1]2. Child Protection'!$B$8:$BG$226,'[1]2. Child Protection'!Z$1,FALSE)-F157)</f>
        <v/>
      </c>
      <c r="O157" s="52">
        <f>IF(VLOOKUP($A157,'[1]2. Child Protection'!$B$8:$BG$226,'[1]2. Child Protection'!AA$1,FALSE)=G157,"",VLOOKUP($A157,'[1]2. Child Protection'!$B$8:$BG$226,'[1]2. Child Protection'!AA$1,FALSE))</f>
        <v>0</v>
      </c>
      <c r="P157" s="3">
        <f>IF(VLOOKUP($A157,'[1]2. Child Protection'!$B$8:$BG$226,'[1]2. Child Protection'!AB$1,FALSE)=H157,"",VLOOKUP($A157,'[1]2. Child Protection'!$B$8:$BG$226,'[1]2. Child Protection'!AB$1,FALSE))</f>
        <v>0</v>
      </c>
    </row>
    <row r="158" spans="1:16" x14ac:dyDescent="0.3">
      <c r="A158" s="19" t="s">
        <v>223</v>
      </c>
      <c r="B158" s="13">
        <v>99.6</v>
      </c>
      <c r="C158" s="14" t="s">
        <v>12</v>
      </c>
      <c r="D158" s="15">
        <v>99.2</v>
      </c>
      <c r="E158" s="16" t="s">
        <v>12</v>
      </c>
      <c r="F158" s="15">
        <v>99.9</v>
      </c>
      <c r="G158" s="16" t="s">
        <v>12</v>
      </c>
      <c r="H158" s="17" t="s">
        <v>41</v>
      </c>
      <c r="J158" s="52" t="str">
        <f>IF(VLOOKUP($A158,'[1]2. Child Protection'!$B$8:$BG$226,'[1]2. Child Protection'!V$1,FALSE)=B158,"",VLOOKUP($A158,'[1]2. Child Protection'!$B$8:$BG$226,'[1]2. Child Protection'!V$1,FALSE)-B158)</f>
        <v/>
      </c>
      <c r="K158" s="52" t="str">
        <f>IF(VLOOKUP($A158,'[1]2. Child Protection'!$B$8:$BG$226,'[1]2. Child Protection'!W$1,FALSE)=C158,"",VLOOKUP($A158,'[1]2. Child Protection'!$B$8:$BG$226,'[1]2. Child Protection'!W$1,FALSE))</f>
        <v/>
      </c>
      <c r="L158" s="52" t="str">
        <f>IF(VLOOKUP($A158,'[1]2. Child Protection'!$B$8:$BG$226,'[1]2. Child Protection'!X$1,FALSE)=D158,"",VLOOKUP($A158,'[1]2. Child Protection'!$B$8:$BG$226,'[1]2. Child Protection'!X$1,FALSE)-D158)</f>
        <v/>
      </c>
      <c r="M158" s="52" t="str">
        <f>IF(VLOOKUP($A158,'[1]2. Child Protection'!$B$8:$BG$226,'[1]2. Child Protection'!Y$1,FALSE)=E158,"",VLOOKUP($A158,'[1]2. Child Protection'!$B$8:$BG$226,'[1]2. Child Protection'!Y$1,FALSE))</f>
        <v/>
      </c>
      <c r="N158" s="52" t="str">
        <f>IF(VLOOKUP($A158,'[1]2. Child Protection'!$B$8:$BG$226,'[1]2. Child Protection'!Z$1,FALSE)=F158,"",VLOOKUP($A158,'[1]2. Child Protection'!$B$8:$BG$226,'[1]2. Child Protection'!Z$1,FALSE)-F158)</f>
        <v/>
      </c>
      <c r="O158" s="52" t="str">
        <f>IF(VLOOKUP($A158,'[1]2. Child Protection'!$B$8:$BG$226,'[1]2. Child Protection'!AA$1,FALSE)=G158,"",VLOOKUP($A158,'[1]2. Child Protection'!$B$8:$BG$226,'[1]2. Child Protection'!AA$1,FALSE))</f>
        <v/>
      </c>
      <c r="P158" s="3" t="str">
        <f>IF(VLOOKUP($A158,'[1]2. Child Protection'!$B$8:$BG$226,'[1]2. Child Protection'!AB$1,FALSE)=H158,"",VLOOKUP($A158,'[1]2. Child Protection'!$B$8:$BG$226,'[1]2. Child Protection'!AB$1,FALSE))</f>
        <v/>
      </c>
    </row>
    <row r="159" spans="1:16" x14ac:dyDescent="0.3">
      <c r="A159" s="2" t="s">
        <v>224</v>
      </c>
      <c r="B159" s="13">
        <v>100</v>
      </c>
      <c r="C159" s="14" t="s">
        <v>28</v>
      </c>
      <c r="D159" s="15">
        <v>100</v>
      </c>
      <c r="E159" s="16" t="s">
        <v>28</v>
      </c>
      <c r="F159" s="15">
        <v>100</v>
      </c>
      <c r="G159" s="16" t="s">
        <v>28</v>
      </c>
      <c r="H159" s="17" t="s">
        <v>225</v>
      </c>
      <c r="J159" s="52" t="str">
        <f>IF(VLOOKUP($A159,'[1]2. Child Protection'!$B$8:$BG$226,'[1]2. Child Protection'!V$1,FALSE)=B159,"",VLOOKUP($A159,'[1]2. Child Protection'!$B$8:$BG$226,'[1]2. Child Protection'!V$1,FALSE)-B159)</f>
        <v/>
      </c>
      <c r="K159" s="52" t="str">
        <f>IF(VLOOKUP($A159,'[1]2. Child Protection'!$B$8:$BG$226,'[1]2. Child Protection'!W$1,FALSE)=C159,"",VLOOKUP($A159,'[1]2. Child Protection'!$B$8:$BG$226,'[1]2. Child Protection'!W$1,FALSE))</f>
        <v/>
      </c>
      <c r="L159" s="52" t="str">
        <f>IF(VLOOKUP($A159,'[1]2. Child Protection'!$B$8:$BG$226,'[1]2. Child Protection'!X$1,FALSE)=D159,"",VLOOKUP($A159,'[1]2. Child Protection'!$B$8:$BG$226,'[1]2. Child Protection'!X$1,FALSE)-D159)</f>
        <v/>
      </c>
      <c r="M159" s="52" t="str">
        <f>IF(VLOOKUP($A159,'[1]2. Child Protection'!$B$8:$BG$226,'[1]2. Child Protection'!Y$1,FALSE)=E159,"",VLOOKUP($A159,'[1]2. Child Protection'!$B$8:$BG$226,'[1]2. Child Protection'!Y$1,FALSE))</f>
        <v/>
      </c>
      <c r="N159" s="52" t="str">
        <f>IF(VLOOKUP($A159,'[1]2. Child Protection'!$B$8:$BG$226,'[1]2. Child Protection'!Z$1,FALSE)=F159,"",VLOOKUP($A159,'[1]2. Child Protection'!$B$8:$BG$226,'[1]2. Child Protection'!Z$1,FALSE)-F159)</f>
        <v/>
      </c>
      <c r="O159" s="52" t="str">
        <f>IF(VLOOKUP($A159,'[1]2. Child Protection'!$B$8:$BG$226,'[1]2. Child Protection'!AA$1,FALSE)=G159,"",VLOOKUP($A159,'[1]2. Child Protection'!$B$8:$BG$226,'[1]2. Child Protection'!AA$1,FALSE))</f>
        <v/>
      </c>
      <c r="P159" s="3" t="str">
        <f>IF(VLOOKUP($A159,'[1]2. Child Protection'!$B$8:$BG$226,'[1]2. Child Protection'!AB$1,FALSE)=H159,"",VLOOKUP($A159,'[1]2. Child Protection'!$B$8:$BG$226,'[1]2. Child Protection'!AB$1,FALSE))</f>
        <v>Live births statistical bulletins, National Institute of Statistics, 2020</v>
      </c>
    </row>
    <row r="160" spans="1:16" x14ac:dyDescent="0.3">
      <c r="A160" s="2" t="s">
        <v>226</v>
      </c>
      <c r="B160" s="13">
        <v>100</v>
      </c>
      <c r="C160" s="14" t="s">
        <v>19</v>
      </c>
      <c r="D160" s="13">
        <v>100</v>
      </c>
      <c r="E160" s="14" t="s">
        <v>19</v>
      </c>
      <c r="F160" s="13">
        <v>100</v>
      </c>
      <c r="G160" s="14" t="s">
        <v>19</v>
      </c>
      <c r="H160" s="17" t="s">
        <v>30</v>
      </c>
      <c r="J160" s="52" t="str">
        <f>IF(VLOOKUP($A160,'[1]2. Child Protection'!$B$8:$BG$226,'[1]2. Child Protection'!V$1,FALSE)=B160,"",VLOOKUP($A160,'[1]2. Child Protection'!$B$8:$BG$226,'[1]2. Child Protection'!V$1,FALSE)-B160)</f>
        <v/>
      </c>
      <c r="K160" s="52" t="str">
        <f>IF(VLOOKUP($A160,'[1]2. Child Protection'!$B$8:$BG$226,'[1]2. Child Protection'!W$1,FALSE)=C160,"",VLOOKUP($A160,'[1]2. Child Protection'!$B$8:$BG$226,'[1]2. Child Protection'!W$1,FALSE))</f>
        <v/>
      </c>
      <c r="L160" s="52" t="str">
        <f>IF(VLOOKUP($A160,'[1]2. Child Protection'!$B$8:$BG$226,'[1]2. Child Protection'!X$1,FALSE)=D160,"",VLOOKUP($A160,'[1]2. Child Protection'!$B$8:$BG$226,'[1]2. Child Protection'!X$1,FALSE)-D160)</f>
        <v/>
      </c>
      <c r="M160" s="52" t="str">
        <f>IF(VLOOKUP($A160,'[1]2. Child Protection'!$B$8:$BG$226,'[1]2. Child Protection'!Y$1,FALSE)=E160,"",VLOOKUP($A160,'[1]2. Child Protection'!$B$8:$BG$226,'[1]2. Child Protection'!Y$1,FALSE))</f>
        <v/>
      </c>
      <c r="N160" s="52" t="str">
        <f>IF(VLOOKUP($A160,'[1]2. Child Protection'!$B$8:$BG$226,'[1]2. Child Protection'!Z$1,FALSE)=F160,"",VLOOKUP($A160,'[1]2. Child Protection'!$B$8:$BG$226,'[1]2. Child Protection'!Z$1,FALSE)-F160)</f>
        <v/>
      </c>
      <c r="O160" s="52" t="str">
        <f>IF(VLOOKUP($A160,'[1]2. Child Protection'!$B$8:$BG$226,'[1]2. Child Protection'!AA$1,FALSE)=G160,"",VLOOKUP($A160,'[1]2. Child Protection'!$B$8:$BG$226,'[1]2. Child Protection'!AA$1,FALSE))</f>
        <v/>
      </c>
      <c r="P160" s="3" t="str">
        <f>IF(VLOOKUP($A160,'[1]2. Child Protection'!$B$8:$BG$226,'[1]2. Child Protection'!AB$1,FALSE)=H160,"",VLOOKUP($A160,'[1]2. Child Protection'!$B$8:$BG$226,'[1]2. Child Protection'!AB$1,FALSE))</f>
        <v>UNSD Population and Vital Statistics Report, January 2021, latest update on 4 Jan 2022</v>
      </c>
    </row>
    <row r="161" spans="1:16" x14ac:dyDescent="0.3">
      <c r="A161" s="2" t="s">
        <v>227</v>
      </c>
      <c r="B161" s="13">
        <v>56</v>
      </c>
      <c r="C161" s="14" t="s">
        <v>12</v>
      </c>
      <c r="D161" s="15">
        <v>56</v>
      </c>
      <c r="E161" s="16" t="s">
        <v>12</v>
      </c>
      <c r="F161" s="15">
        <v>55.9</v>
      </c>
      <c r="G161" s="16" t="s">
        <v>12</v>
      </c>
      <c r="H161" s="17" t="s">
        <v>228</v>
      </c>
      <c r="J161" s="52">
        <f>IF(VLOOKUP($A161,'[1]2. Child Protection'!$B$8:$BG$226,'[1]2. Child Protection'!V$1,FALSE)=B161,"",VLOOKUP($A161,'[1]2. Child Protection'!$B$8:$BG$226,'[1]2. Child Protection'!V$1,FALSE)-B161)</f>
        <v>29.599999999999994</v>
      </c>
      <c r="K161" s="52" t="str">
        <f>IF(VLOOKUP($A161,'[1]2. Child Protection'!$B$8:$BG$226,'[1]2. Child Protection'!W$1,FALSE)=C161,"",VLOOKUP($A161,'[1]2. Child Protection'!$B$8:$BG$226,'[1]2. Child Protection'!W$1,FALSE))</f>
        <v/>
      </c>
      <c r="L161" s="52">
        <f>IF(VLOOKUP($A161,'[1]2. Child Protection'!$B$8:$BG$226,'[1]2. Child Protection'!X$1,FALSE)=D161,"",VLOOKUP($A161,'[1]2. Child Protection'!$B$8:$BG$226,'[1]2. Child Protection'!X$1,FALSE)-D161)</f>
        <v>29.799999999999997</v>
      </c>
      <c r="M161" s="52" t="str">
        <f>IF(VLOOKUP($A161,'[1]2. Child Protection'!$B$8:$BG$226,'[1]2. Child Protection'!Y$1,FALSE)=E161,"",VLOOKUP($A161,'[1]2. Child Protection'!$B$8:$BG$226,'[1]2. Child Protection'!Y$1,FALSE))</f>
        <v/>
      </c>
      <c r="N161" s="52">
        <f>IF(VLOOKUP($A161,'[1]2. Child Protection'!$B$8:$BG$226,'[1]2. Child Protection'!Z$1,FALSE)=F161,"",VLOOKUP($A161,'[1]2. Child Protection'!$B$8:$BG$226,'[1]2. Child Protection'!Z$1,FALSE)-F161)</f>
        <v>29.500000000000007</v>
      </c>
      <c r="O161" s="52" t="str">
        <f>IF(VLOOKUP($A161,'[1]2. Child Protection'!$B$8:$BG$226,'[1]2. Child Protection'!AA$1,FALSE)=G161,"",VLOOKUP($A161,'[1]2. Child Protection'!$B$8:$BG$226,'[1]2. Child Protection'!AA$1,FALSE))</f>
        <v/>
      </c>
      <c r="P161" s="3" t="str">
        <f>IF(VLOOKUP($A161,'[1]2. Child Protection'!$B$8:$BG$226,'[1]2. Child Protection'!AB$1,FALSE)=H161,"",VLOOKUP($A161,'[1]2. Child Protection'!$B$8:$BG$226,'[1]2. Child Protection'!AB$1,FALSE))</f>
        <v>DHS 2019-20</v>
      </c>
    </row>
    <row r="162" spans="1:16" x14ac:dyDescent="0.3">
      <c r="A162" s="2" t="s">
        <v>263</v>
      </c>
      <c r="B162" s="13" t="s">
        <v>23</v>
      </c>
      <c r="C162" s="14" t="s">
        <v>23</v>
      </c>
      <c r="D162" s="15" t="s">
        <v>23</v>
      </c>
      <c r="E162" s="16" t="s">
        <v>23</v>
      </c>
      <c r="F162" s="15" t="s">
        <v>23</v>
      </c>
      <c r="G162" s="16" t="s">
        <v>23</v>
      </c>
      <c r="H162" s="17" t="s">
        <v>23</v>
      </c>
      <c r="J162" s="52" t="str">
        <f>IF(VLOOKUP($A162,'[1]2. Child Protection'!$B$8:$BG$226,'[1]2. Child Protection'!V$1,FALSE)=B162,"",VLOOKUP($A162,'[1]2. Child Protection'!$B$8:$BG$226,'[1]2. Child Protection'!V$1,FALSE)-B162)</f>
        <v/>
      </c>
      <c r="K162" s="52">
        <f>IF(VLOOKUP($A162,'[1]2. Child Protection'!$B$8:$BG$226,'[1]2. Child Protection'!W$1,FALSE)=C162,"",VLOOKUP($A162,'[1]2. Child Protection'!$B$8:$BG$226,'[1]2. Child Protection'!W$1,FALSE))</f>
        <v>0</v>
      </c>
      <c r="L162" s="52" t="str">
        <f>IF(VLOOKUP($A162,'[1]2. Child Protection'!$B$8:$BG$226,'[1]2. Child Protection'!X$1,FALSE)=D162,"",VLOOKUP($A162,'[1]2. Child Protection'!$B$8:$BG$226,'[1]2. Child Protection'!X$1,FALSE)-D162)</f>
        <v/>
      </c>
      <c r="M162" s="52">
        <f>IF(VLOOKUP($A162,'[1]2. Child Protection'!$B$8:$BG$226,'[1]2. Child Protection'!Y$1,FALSE)=E162,"",VLOOKUP($A162,'[1]2. Child Protection'!$B$8:$BG$226,'[1]2. Child Protection'!Y$1,FALSE))</f>
        <v>0</v>
      </c>
      <c r="N162" s="52" t="str">
        <f>IF(VLOOKUP($A162,'[1]2. Child Protection'!$B$8:$BG$226,'[1]2. Child Protection'!Z$1,FALSE)=F162,"",VLOOKUP($A162,'[1]2. Child Protection'!$B$8:$BG$226,'[1]2. Child Protection'!Z$1,FALSE)-F162)</f>
        <v/>
      </c>
      <c r="O162" s="52">
        <f>IF(VLOOKUP($A162,'[1]2. Child Protection'!$B$8:$BG$226,'[1]2. Child Protection'!AA$1,FALSE)=G162,"",VLOOKUP($A162,'[1]2. Child Protection'!$B$8:$BG$226,'[1]2. Child Protection'!AA$1,FALSE))</f>
        <v>0</v>
      </c>
      <c r="P162" s="3">
        <f>IF(VLOOKUP($A162,'[1]2. Child Protection'!$B$8:$BG$226,'[1]2. Child Protection'!AB$1,FALSE)=H162,"",VLOOKUP($A162,'[1]2. Child Protection'!$B$8:$BG$226,'[1]2. Child Protection'!AB$1,FALSE))</f>
        <v>0</v>
      </c>
    </row>
    <row r="163" spans="1:16" x14ac:dyDescent="0.3">
      <c r="A163" s="2" t="s">
        <v>230</v>
      </c>
      <c r="B163" s="13">
        <v>92</v>
      </c>
      <c r="C163" s="14" t="s">
        <v>12</v>
      </c>
      <c r="D163" s="15">
        <v>91.4</v>
      </c>
      <c r="E163" s="16" t="s">
        <v>12</v>
      </c>
      <c r="F163" s="15">
        <v>92.5</v>
      </c>
      <c r="G163" s="16" t="s">
        <v>12</v>
      </c>
      <c r="H163" s="17" t="s">
        <v>41</v>
      </c>
      <c r="J163" s="52" t="str">
        <f>IF(VLOOKUP($A163,'[1]2. Child Protection'!$B$8:$BG$226,'[1]2. Child Protection'!V$1,FALSE)=B163,"",VLOOKUP($A163,'[1]2. Child Protection'!$B$8:$BG$226,'[1]2. Child Protection'!V$1,FALSE)-B163)</f>
        <v/>
      </c>
      <c r="K163" s="52" t="str">
        <f>IF(VLOOKUP($A163,'[1]2. Child Protection'!$B$8:$BG$226,'[1]2. Child Protection'!W$1,FALSE)=C163,"",VLOOKUP($A163,'[1]2. Child Protection'!$B$8:$BG$226,'[1]2. Child Protection'!W$1,FALSE))</f>
        <v/>
      </c>
      <c r="L163" s="52" t="str">
        <f>IF(VLOOKUP($A163,'[1]2. Child Protection'!$B$8:$BG$226,'[1]2. Child Protection'!X$1,FALSE)=D163,"",VLOOKUP($A163,'[1]2. Child Protection'!$B$8:$BG$226,'[1]2. Child Protection'!X$1,FALSE)-D163)</f>
        <v/>
      </c>
      <c r="M163" s="52" t="str">
        <f>IF(VLOOKUP($A163,'[1]2. Child Protection'!$B$8:$BG$226,'[1]2. Child Protection'!Y$1,FALSE)=E163,"",VLOOKUP($A163,'[1]2. Child Protection'!$B$8:$BG$226,'[1]2. Child Protection'!Y$1,FALSE))</f>
        <v/>
      </c>
      <c r="N163" s="52" t="str">
        <f>IF(VLOOKUP($A163,'[1]2. Child Protection'!$B$8:$BG$226,'[1]2. Child Protection'!Z$1,FALSE)=F163,"",VLOOKUP($A163,'[1]2. Child Protection'!$B$8:$BG$226,'[1]2. Child Protection'!Z$1,FALSE)-F163)</f>
        <v/>
      </c>
      <c r="O163" s="52" t="str">
        <f>IF(VLOOKUP($A163,'[1]2. Child Protection'!$B$8:$BG$226,'[1]2. Child Protection'!AA$1,FALSE)=G163,"",VLOOKUP($A163,'[1]2. Child Protection'!$B$8:$BG$226,'[1]2. Child Protection'!AA$1,FALSE))</f>
        <v/>
      </c>
      <c r="P163" s="3" t="str">
        <f>IF(VLOOKUP($A163,'[1]2. Child Protection'!$B$8:$BG$226,'[1]2. Child Protection'!AB$1,FALSE)=H163,"",VLOOKUP($A163,'[1]2. Child Protection'!$B$8:$BG$226,'[1]2. Child Protection'!AB$1,FALSE))</f>
        <v/>
      </c>
    </row>
    <row r="164" spans="1:16" x14ac:dyDescent="0.3">
      <c r="A164" s="2" t="s">
        <v>266</v>
      </c>
      <c r="B164" s="13" t="s">
        <v>23</v>
      </c>
      <c r="C164" s="14" t="s">
        <v>23</v>
      </c>
      <c r="D164" s="15" t="s">
        <v>23</v>
      </c>
      <c r="E164" s="16" t="s">
        <v>23</v>
      </c>
      <c r="F164" s="15" t="s">
        <v>23</v>
      </c>
      <c r="G164" s="16" t="s">
        <v>23</v>
      </c>
      <c r="H164" s="17" t="s">
        <v>23</v>
      </c>
      <c r="J164" s="52" t="str">
        <f>IF(VLOOKUP($A164,'[1]2. Child Protection'!$B$8:$BG$226,'[1]2. Child Protection'!V$1,FALSE)=B164,"",VLOOKUP($A164,'[1]2. Child Protection'!$B$8:$BG$226,'[1]2. Child Protection'!V$1,FALSE)-B164)</f>
        <v/>
      </c>
      <c r="K164" s="52">
        <f>IF(VLOOKUP($A164,'[1]2. Child Protection'!$B$8:$BG$226,'[1]2. Child Protection'!W$1,FALSE)=C164,"",VLOOKUP($A164,'[1]2. Child Protection'!$B$8:$BG$226,'[1]2. Child Protection'!W$1,FALSE))</f>
        <v>0</v>
      </c>
      <c r="L164" s="52" t="str">
        <f>IF(VLOOKUP($A164,'[1]2. Child Protection'!$B$8:$BG$226,'[1]2. Child Protection'!X$1,FALSE)=D164,"",VLOOKUP($A164,'[1]2. Child Protection'!$B$8:$BG$226,'[1]2. Child Protection'!X$1,FALSE)-D164)</f>
        <v/>
      </c>
      <c r="M164" s="52">
        <f>IF(VLOOKUP($A164,'[1]2. Child Protection'!$B$8:$BG$226,'[1]2. Child Protection'!Y$1,FALSE)=E164,"",VLOOKUP($A164,'[1]2. Child Protection'!$B$8:$BG$226,'[1]2. Child Protection'!Y$1,FALSE))</f>
        <v>0</v>
      </c>
      <c r="N164" s="52" t="str">
        <f>IF(VLOOKUP($A164,'[1]2. Child Protection'!$B$8:$BG$226,'[1]2. Child Protection'!Z$1,FALSE)=F164,"",VLOOKUP($A164,'[1]2. Child Protection'!$B$8:$BG$226,'[1]2. Child Protection'!Z$1,FALSE)-F164)</f>
        <v/>
      </c>
      <c r="O164" s="52">
        <f>IF(VLOOKUP($A164,'[1]2. Child Protection'!$B$8:$BG$226,'[1]2. Child Protection'!AA$1,FALSE)=G164,"",VLOOKUP($A164,'[1]2. Child Protection'!$B$8:$BG$226,'[1]2. Child Protection'!AA$1,FALSE))</f>
        <v>0</v>
      </c>
      <c r="P164" s="3">
        <f>IF(VLOOKUP($A164,'[1]2. Child Protection'!$B$8:$BG$226,'[1]2. Child Protection'!AB$1,FALSE)=H164,"",VLOOKUP($A164,'[1]2. Child Protection'!$B$8:$BG$226,'[1]2. Child Protection'!AB$1,FALSE))</f>
        <v>0</v>
      </c>
    </row>
    <row r="165" spans="1:16" x14ac:dyDescent="0.3">
      <c r="A165" s="2" t="s">
        <v>231</v>
      </c>
      <c r="B165" s="13">
        <v>66.900000000000006</v>
      </c>
      <c r="C165" s="14" t="s">
        <v>12</v>
      </c>
      <c r="D165" s="15" t="s">
        <v>23</v>
      </c>
      <c r="E165" s="16" t="s">
        <v>12</v>
      </c>
      <c r="F165" s="15" t="s">
        <v>23</v>
      </c>
      <c r="G165" s="16" t="s">
        <v>12</v>
      </c>
      <c r="H165" s="17" t="s">
        <v>232</v>
      </c>
      <c r="J165" s="52" t="str">
        <f>IF(VLOOKUP($A165,'[1]2. Child Protection'!$B$8:$BG$226,'[1]2. Child Protection'!V$1,FALSE)=B165,"",VLOOKUP($A165,'[1]2. Child Protection'!$B$8:$BG$226,'[1]2. Child Protection'!V$1,FALSE)-B165)</f>
        <v/>
      </c>
      <c r="K165" s="52" t="str">
        <f>IF(VLOOKUP($A165,'[1]2. Child Protection'!$B$8:$BG$226,'[1]2. Child Protection'!W$1,FALSE)=C165,"",VLOOKUP($A165,'[1]2. Child Protection'!$B$8:$BG$226,'[1]2. Child Protection'!W$1,FALSE))</f>
        <v/>
      </c>
      <c r="L165" s="52" t="e">
        <f>IF(VLOOKUP($A165,'[1]2. Child Protection'!$B$8:$BG$226,'[1]2. Child Protection'!X$1,FALSE)=D165,"",VLOOKUP($A165,'[1]2. Child Protection'!$B$8:$BG$226,'[1]2. Child Protection'!X$1,FALSE)-D165)</f>
        <v>#VALUE!</v>
      </c>
      <c r="M165" s="52" t="str">
        <f>IF(VLOOKUP($A165,'[1]2. Child Protection'!$B$8:$BG$226,'[1]2. Child Protection'!Y$1,FALSE)=E165,"",VLOOKUP($A165,'[1]2. Child Protection'!$B$8:$BG$226,'[1]2. Child Protection'!Y$1,FALSE))</f>
        <v/>
      </c>
      <c r="N165" s="52" t="e">
        <f>IF(VLOOKUP($A165,'[1]2. Child Protection'!$B$8:$BG$226,'[1]2. Child Protection'!Z$1,FALSE)=F165,"",VLOOKUP($A165,'[1]2. Child Protection'!$B$8:$BG$226,'[1]2. Child Protection'!Z$1,FALSE)-F165)</f>
        <v>#VALUE!</v>
      </c>
      <c r="O165" s="52" t="str">
        <f>IF(VLOOKUP($A165,'[1]2. Child Protection'!$B$8:$BG$226,'[1]2. Child Protection'!AA$1,FALSE)=G165,"",VLOOKUP($A165,'[1]2. Child Protection'!$B$8:$BG$226,'[1]2. Child Protection'!AA$1,FALSE))</f>
        <v/>
      </c>
      <c r="P165" s="3" t="str">
        <f>IF(VLOOKUP($A165,'[1]2. Child Protection'!$B$8:$BG$226,'[1]2. Child Protection'!AB$1,FALSE)=H165,"",VLOOKUP($A165,'[1]2. Child Protection'!$B$8:$BG$226,'[1]2. Child Protection'!AB$1,FALSE))</f>
        <v>MICS 2019-20</v>
      </c>
    </row>
    <row r="166" spans="1:16" x14ac:dyDescent="0.3">
      <c r="A166" s="2" t="s">
        <v>234</v>
      </c>
      <c r="B166" s="13">
        <v>100</v>
      </c>
      <c r="C166" s="14" t="s">
        <v>19</v>
      </c>
      <c r="D166" s="13">
        <v>100</v>
      </c>
      <c r="E166" s="14" t="s">
        <v>19</v>
      </c>
      <c r="F166" s="13">
        <v>100</v>
      </c>
      <c r="G166" s="14" t="s">
        <v>19</v>
      </c>
      <c r="H166" s="17" t="s">
        <v>30</v>
      </c>
      <c r="J166" s="52" t="str">
        <f>IF(VLOOKUP($A166,'[1]2. Child Protection'!$B$8:$BG$226,'[1]2. Child Protection'!V$1,FALSE)=B166,"",VLOOKUP($A166,'[1]2. Child Protection'!$B$8:$BG$226,'[1]2. Child Protection'!V$1,FALSE)-B166)</f>
        <v/>
      </c>
      <c r="K166" s="52" t="str">
        <f>IF(VLOOKUP($A166,'[1]2. Child Protection'!$B$8:$BG$226,'[1]2. Child Protection'!W$1,FALSE)=C166,"",VLOOKUP($A166,'[1]2. Child Protection'!$B$8:$BG$226,'[1]2. Child Protection'!W$1,FALSE))</f>
        <v/>
      </c>
      <c r="L166" s="52" t="str">
        <f>IF(VLOOKUP($A166,'[1]2. Child Protection'!$B$8:$BG$226,'[1]2. Child Protection'!X$1,FALSE)=D166,"",VLOOKUP($A166,'[1]2. Child Protection'!$B$8:$BG$226,'[1]2. Child Protection'!X$1,FALSE)-D166)</f>
        <v/>
      </c>
      <c r="M166" s="52" t="str">
        <f>IF(VLOOKUP($A166,'[1]2. Child Protection'!$B$8:$BG$226,'[1]2. Child Protection'!Y$1,FALSE)=E166,"",VLOOKUP($A166,'[1]2. Child Protection'!$B$8:$BG$226,'[1]2. Child Protection'!Y$1,FALSE))</f>
        <v/>
      </c>
      <c r="N166" s="52" t="str">
        <f>IF(VLOOKUP($A166,'[1]2. Child Protection'!$B$8:$BG$226,'[1]2. Child Protection'!Z$1,FALSE)=F166,"",VLOOKUP($A166,'[1]2. Child Protection'!$B$8:$BG$226,'[1]2. Child Protection'!Z$1,FALSE)-F166)</f>
        <v/>
      </c>
      <c r="O166" s="52" t="str">
        <f>IF(VLOOKUP($A166,'[1]2. Child Protection'!$B$8:$BG$226,'[1]2. Child Protection'!AA$1,FALSE)=G166,"",VLOOKUP($A166,'[1]2. Child Protection'!$B$8:$BG$226,'[1]2. Child Protection'!AA$1,FALSE))</f>
        <v/>
      </c>
      <c r="P166" s="3" t="str">
        <f>IF(VLOOKUP($A166,'[1]2. Child Protection'!$B$8:$BG$226,'[1]2. Child Protection'!AB$1,FALSE)=H166,"",VLOOKUP($A166,'[1]2. Child Protection'!$B$8:$BG$226,'[1]2. Child Protection'!AB$1,FALSE))</f>
        <v>UNSD Population and Vital Statistics Report, January 2021, latest update on 4 Jan 2022</v>
      </c>
    </row>
    <row r="167" spans="1:16" x14ac:dyDescent="0.3">
      <c r="A167" s="2" t="s">
        <v>235</v>
      </c>
      <c r="B167" s="13">
        <v>98.6</v>
      </c>
      <c r="C167" s="14" t="s">
        <v>12</v>
      </c>
      <c r="D167" s="15">
        <v>98.6</v>
      </c>
      <c r="E167" s="16" t="s">
        <v>12</v>
      </c>
      <c r="F167" s="15">
        <v>98.4</v>
      </c>
      <c r="G167" s="16" t="s">
        <v>12</v>
      </c>
      <c r="H167" s="17" t="s">
        <v>38</v>
      </c>
      <c r="J167" s="52" t="str">
        <f>IF(VLOOKUP($A167,'[1]2. Child Protection'!$B$8:$BG$226,'[1]2. Child Protection'!V$1,FALSE)=B167,"",VLOOKUP($A167,'[1]2. Child Protection'!$B$8:$BG$226,'[1]2. Child Protection'!V$1,FALSE)-B167)</f>
        <v/>
      </c>
      <c r="K167" s="52" t="str">
        <f>IF(VLOOKUP($A167,'[1]2. Child Protection'!$B$8:$BG$226,'[1]2. Child Protection'!W$1,FALSE)=C167,"",VLOOKUP($A167,'[1]2. Child Protection'!$B$8:$BG$226,'[1]2. Child Protection'!W$1,FALSE))</f>
        <v/>
      </c>
      <c r="L167" s="52">
        <f>IF(VLOOKUP($A167,'[1]2. Child Protection'!$B$8:$BG$226,'[1]2. Child Protection'!X$1,FALSE)=D167,"",VLOOKUP($A167,'[1]2. Child Protection'!$B$8:$BG$226,'[1]2. Child Protection'!X$1,FALSE)-D167)</f>
        <v>0.20000000000000284</v>
      </c>
      <c r="M167" s="52" t="str">
        <f>IF(VLOOKUP($A167,'[1]2. Child Protection'!$B$8:$BG$226,'[1]2. Child Protection'!Y$1,FALSE)=E167,"",VLOOKUP($A167,'[1]2. Child Protection'!$B$8:$BG$226,'[1]2. Child Protection'!Y$1,FALSE))</f>
        <v/>
      </c>
      <c r="N167" s="52" t="str">
        <f>IF(VLOOKUP($A167,'[1]2. Child Protection'!$B$8:$BG$226,'[1]2. Child Protection'!Z$1,FALSE)=F167,"",VLOOKUP($A167,'[1]2. Child Protection'!$B$8:$BG$226,'[1]2. Child Protection'!Z$1,FALSE)-F167)</f>
        <v/>
      </c>
      <c r="O167" s="52" t="str">
        <f>IF(VLOOKUP($A167,'[1]2. Child Protection'!$B$8:$BG$226,'[1]2. Child Protection'!AA$1,FALSE)=G167,"",VLOOKUP($A167,'[1]2. Child Protection'!$B$8:$BG$226,'[1]2. Child Protection'!AA$1,FALSE))</f>
        <v/>
      </c>
      <c r="P167" s="3" t="str">
        <f>IF(VLOOKUP($A167,'[1]2. Child Protection'!$B$8:$BG$226,'[1]2. Child Protection'!AB$1,FALSE)=H167,"",VLOOKUP($A167,'[1]2. Child Protection'!$B$8:$BG$226,'[1]2. Child Protection'!AB$1,FALSE))</f>
        <v/>
      </c>
    </row>
    <row r="168" spans="1:16" x14ac:dyDescent="0.3">
      <c r="A168" s="2" t="s">
        <v>236</v>
      </c>
      <c r="B168" s="13">
        <v>99.2</v>
      </c>
      <c r="C168" s="14" t="s">
        <v>28</v>
      </c>
      <c r="D168" s="15">
        <v>99.5</v>
      </c>
      <c r="E168" s="16" t="s">
        <v>28</v>
      </c>
      <c r="F168" s="15">
        <v>99</v>
      </c>
      <c r="G168" s="16" t="s">
        <v>28</v>
      </c>
      <c r="H168" s="17" t="s">
        <v>237</v>
      </c>
      <c r="J168" s="52" t="str">
        <f>IF(VLOOKUP($A168,'[1]2. Child Protection'!$B$8:$BG$226,'[1]2. Child Protection'!V$1,FALSE)=B168,"",VLOOKUP($A168,'[1]2. Child Protection'!$B$8:$BG$226,'[1]2. Child Protection'!V$1,FALSE)-B168)</f>
        <v/>
      </c>
      <c r="K168" s="52" t="str">
        <f>IF(VLOOKUP($A168,'[1]2. Child Protection'!$B$8:$BG$226,'[1]2. Child Protection'!W$1,FALSE)=C168,"",VLOOKUP($A168,'[1]2. Child Protection'!$B$8:$BG$226,'[1]2. Child Protection'!W$1,FALSE))</f>
        <v/>
      </c>
      <c r="L168" s="52" t="str">
        <f>IF(VLOOKUP($A168,'[1]2. Child Protection'!$B$8:$BG$226,'[1]2. Child Protection'!X$1,FALSE)=D168,"",VLOOKUP($A168,'[1]2. Child Protection'!$B$8:$BG$226,'[1]2. Child Protection'!X$1,FALSE)-D168)</f>
        <v/>
      </c>
      <c r="M168" s="52" t="str">
        <f>IF(VLOOKUP($A168,'[1]2. Child Protection'!$B$8:$BG$226,'[1]2. Child Protection'!Y$1,FALSE)=E168,"",VLOOKUP($A168,'[1]2. Child Protection'!$B$8:$BG$226,'[1]2. Child Protection'!Y$1,FALSE))</f>
        <v/>
      </c>
      <c r="N168" s="52" t="str">
        <f>IF(VLOOKUP($A168,'[1]2. Child Protection'!$B$8:$BG$226,'[1]2. Child Protection'!Z$1,FALSE)=F168,"",VLOOKUP($A168,'[1]2. Child Protection'!$B$8:$BG$226,'[1]2. Child Protection'!Z$1,FALSE)-F168)</f>
        <v/>
      </c>
      <c r="O168" s="52" t="str">
        <f>IF(VLOOKUP($A168,'[1]2. Child Protection'!$B$8:$BG$226,'[1]2. Child Protection'!AA$1,FALSE)=G168,"",VLOOKUP($A168,'[1]2. Child Protection'!$B$8:$BG$226,'[1]2. Child Protection'!AA$1,FALSE))</f>
        <v/>
      </c>
      <c r="P168" s="3" t="str">
        <f>IF(VLOOKUP($A168,'[1]2. Child Protection'!$B$8:$BG$226,'[1]2. Child Protection'!AB$1,FALSE)=H168,"",VLOOKUP($A168,'[1]2. Child Protection'!$B$8:$BG$226,'[1]2. Child Protection'!AB$1,FALSE))</f>
        <v/>
      </c>
    </row>
    <row r="169" spans="1:16" x14ac:dyDescent="0.3">
      <c r="A169" s="2" t="s">
        <v>239</v>
      </c>
      <c r="B169" s="13">
        <v>78.7</v>
      </c>
      <c r="C169" s="14" t="s">
        <v>12</v>
      </c>
      <c r="D169" s="15">
        <v>80.3</v>
      </c>
      <c r="E169" s="16" t="s">
        <v>12</v>
      </c>
      <c r="F169" s="15">
        <v>77.099999999999994</v>
      </c>
      <c r="G169" s="16" t="s">
        <v>12</v>
      </c>
      <c r="H169" s="17" t="s">
        <v>240</v>
      </c>
      <c r="J169" s="52" t="str">
        <f>IF(VLOOKUP($A169,'[1]2. Child Protection'!$B$8:$BG$226,'[1]2. Child Protection'!V$1,FALSE)=B169,"",VLOOKUP($A169,'[1]2. Child Protection'!$B$8:$BG$226,'[1]2. Child Protection'!V$1,FALSE)-B169)</f>
        <v/>
      </c>
      <c r="K169" s="52" t="str">
        <f>IF(VLOOKUP($A169,'[1]2. Child Protection'!$B$8:$BG$226,'[1]2. Child Protection'!W$1,FALSE)=C169,"",VLOOKUP($A169,'[1]2. Child Protection'!$B$8:$BG$226,'[1]2. Child Protection'!W$1,FALSE))</f>
        <v/>
      </c>
      <c r="L169" s="52" t="str">
        <f>IF(VLOOKUP($A169,'[1]2. Child Protection'!$B$8:$BG$226,'[1]2. Child Protection'!X$1,FALSE)=D169,"",VLOOKUP($A169,'[1]2. Child Protection'!$B$8:$BG$226,'[1]2. Child Protection'!X$1,FALSE)-D169)</f>
        <v/>
      </c>
      <c r="M169" s="52" t="str">
        <f>IF(VLOOKUP($A169,'[1]2. Child Protection'!$B$8:$BG$226,'[1]2. Child Protection'!Y$1,FALSE)=E169,"",VLOOKUP($A169,'[1]2. Child Protection'!$B$8:$BG$226,'[1]2. Child Protection'!Y$1,FALSE))</f>
        <v/>
      </c>
      <c r="N169" s="52" t="str">
        <f>IF(VLOOKUP($A169,'[1]2. Child Protection'!$B$8:$BG$226,'[1]2. Child Protection'!Z$1,FALSE)=F169,"",VLOOKUP($A169,'[1]2. Child Protection'!$B$8:$BG$226,'[1]2. Child Protection'!Z$1,FALSE)-F169)</f>
        <v/>
      </c>
      <c r="O169" s="52" t="str">
        <f>IF(VLOOKUP($A169,'[1]2. Child Protection'!$B$8:$BG$226,'[1]2. Child Protection'!AA$1,FALSE)=G169,"",VLOOKUP($A169,'[1]2. Child Protection'!$B$8:$BG$226,'[1]2. Child Protection'!AA$1,FALSE))</f>
        <v/>
      </c>
      <c r="P169" s="3" t="str">
        <f>IF(VLOOKUP($A169,'[1]2. Child Protection'!$B$8:$BG$226,'[1]2. Child Protection'!AB$1,FALSE)=H169,"",VLOOKUP($A169,'[1]2. Child Protection'!$B$8:$BG$226,'[1]2. Child Protection'!AB$1,FALSE))</f>
        <v/>
      </c>
    </row>
    <row r="170" spans="1:16" x14ac:dyDescent="0.3">
      <c r="A170" s="2" t="s">
        <v>241</v>
      </c>
      <c r="B170" s="13">
        <v>99.9</v>
      </c>
      <c r="C170" s="14" t="s">
        <v>12</v>
      </c>
      <c r="D170" s="15">
        <v>99.8</v>
      </c>
      <c r="E170" s="16" t="s">
        <v>12</v>
      </c>
      <c r="F170" s="15">
        <v>100</v>
      </c>
      <c r="G170" s="16" t="s">
        <v>12</v>
      </c>
      <c r="H170" s="17" t="s">
        <v>38</v>
      </c>
      <c r="J170" s="52" t="str">
        <f>IF(VLOOKUP($A170,'[1]2. Child Protection'!$B$8:$BG$226,'[1]2. Child Protection'!V$1,FALSE)=B170,"",VLOOKUP($A170,'[1]2. Child Protection'!$B$8:$BG$226,'[1]2. Child Protection'!V$1,FALSE)-B170)</f>
        <v/>
      </c>
      <c r="K170" s="52" t="str">
        <f>IF(VLOOKUP($A170,'[1]2. Child Protection'!$B$8:$BG$226,'[1]2. Child Protection'!W$1,FALSE)=C170,"",VLOOKUP($A170,'[1]2. Child Protection'!$B$8:$BG$226,'[1]2. Child Protection'!W$1,FALSE))</f>
        <v/>
      </c>
      <c r="L170" s="52" t="str">
        <f>IF(VLOOKUP($A170,'[1]2. Child Protection'!$B$8:$BG$226,'[1]2. Child Protection'!X$1,FALSE)=D170,"",VLOOKUP($A170,'[1]2. Child Protection'!$B$8:$BG$226,'[1]2. Child Protection'!X$1,FALSE)-D170)</f>
        <v/>
      </c>
      <c r="M170" s="52" t="str">
        <f>IF(VLOOKUP($A170,'[1]2. Child Protection'!$B$8:$BG$226,'[1]2. Child Protection'!Y$1,FALSE)=E170,"",VLOOKUP($A170,'[1]2. Child Protection'!$B$8:$BG$226,'[1]2. Child Protection'!Y$1,FALSE))</f>
        <v/>
      </c>
      <c r="N170" s="52" t="str">
        <f>IF(VLOOKUP($A170,'[1]2. Child Protection'!$B$8:$BG$226,'[1]2. Child Protection'!Z$1,FALSE)=F170,"",VLOOKUP($A170,'[1]2. Child Protection'!$B$8:$BG$226,'[1]2. Child Protection'!Z$1,FALSE)-F170)</f>
        <v/>
      </c>
      <c r="O170" s="52" t="str">
        <f>IF(VLOOKUP($A170,'[1]2. Child Protection'!$B$8:$BG$226,'[1]2. Child Protection'!AA$1,FALSE)=G170,"",VLOOKUP($A170,'[1]2. Child Protection'!$B$8:$BG$226,'[1]2. Child Protection'!AA$1,FALSE))</f>
        <v/>
      </c>
      <c r="P170" s="3" t="str">
        <f>IF(VLOOKUP($A170,'[1]2. Child Protection'!$B$8:$BG$226,'[1]2. Child Protection'!AB$1,FALSE)=H170,"",VLOOKUP($A170,'[1]2. Child Protection'!$B$8:$BG$226,'[1]2. Child Protection'!AB$1,FALSE))</f>
        <v/>
      </c>
    </row>
    <row r="171" spans="1:16" x14ac:dyDescent="0.3">
      <c r="A171" s="2" t="s">
        <v>274</v>
      </c>
      <c r="B171" s="13" t="s">
        <v>23</v>
      </c>
      <c r="C171" s="14" t="s">
        <v>23</v>
      </c>
      <c r="D171" s="15" t="s">
        <v>23</v>
      </c>
      <c r="E171" s="16" t="s">
        <v>23</v>
      </c>
      <c r="F171" s="15" t="s">
        <v>23</v>
      </c>
      <c r="G171" s="16" t="s">
        <v>23</v>
      </c>
      <c r="H171" s="17" t="s">
        <v>23</v>
      </c>
      <c r="J171" s="52" t="str">
        <f>IF(VLOOKUP($A171,'[1]2. Child Protection'!$B$8:$BG$226,'[1]2. Child Protection'!V$1,FALSE)=B171,"",VLOOKUP($A171,'[1]2. Child Protection'!$B$8:$BG$226,'[1]2. Child Protection'!V$1,FALSE)-B171)</f>
        <v/>
      </c>
      <c r="K171" s="52">
        <f>IF(VLOOKUP($A171,'[1]2. Child Protection'!$B$8:$BG$226,'[1]2. Child Protection'!W$1,FALSE)=C171,"",VLOOKUP($A171,'[1]2. Child Protection'!$B$8:$BG$226,'[1]2. Child Protection'!W$1,FALSE))</f>
        <v>0</v>
      </c>
      <c r="L171" s="52" t="str">
        <f>IF(VLOOKUP($A171,'[1]2. Child Protection'!$B$8:$BG$226,'[1]2. Child Protection'!X$1,FALSE)=D171,"",VLOOKUP($A171,'[1]2. Child Protection'!$B$8:$BG$226,'[1]2. Child Protection'!X$1,FALSE)-D171)</f>
        <v/>
      </c>
      <c r="M171" s="52">
        <f>IF(VLOOKUP($A171,'[1]2. Child Protection'!$B$8:$BG$226,'[1]2. Child Protection'!Y$1,FALSE)=E171,"",VLOOKUP($A171,'[1]2. Child Protection'!$B$8:$BG$226,'[1]2. Child Protection'!Y$1,FALSE))</f>
        <v>0</v>
      </c>
      <c r="N171" s="52" t="str">
        <f>IF(VLOOKUP($A171,'[1]2. Child Protection'!$B$8:$BG$226,'[1]2. Child Protection'!Z$1,FALSE)=F171,"",VLOOKUP($A171,'[1]2. Child Protection'!$B$8:$BG$226,'[1]2. Child Protection'!Z$1,FALSE)-F171)</f>
        <v/>
      </c>
      <c r="O171" s="52">
        <f>IF(VLOOKUP($A171,'[1]2. Child Protection'!$B$8:$BG$226,'[1]2. Child Protection'!AA$1,FALSE)=G171,"",VLOOKUP($A171,'[1]2. Child Protection'!$B$8:$BG$226,'[1]2. Child Protection'!AA$1,FALSE))</f>
        <v>0</v>
      </c>
      <c r="P171" s="3">
        <f>IF(VLOOKUP($A171,'[1]2. Child Protection'!$B$8:$BG$226,'[1]2. Child Protection'!AB$1,FALSE)=H171,"",VLOOKUP($A171,'[1]2. Child Protection'!$B$8:$BG$226,'[1]2. Child Protection'!AB$1,FALSE))</f>
        <v>0</v>
      </c>
    </row>
    <row r="172" spans="1:16" x14ac:dyDescent="0.3">
      <c r="A172" s="2" t="s">
        <v>242</v>
      </c>
      <c r="B172" s="13">
        <v>90.4</v>
      </c>
      <c r="C172" s="14" t="s">
        <v>12</v>
      </c>
      <c r="D172" s="15">
        <v>90.3</v>
      </c>
      <c r="E172" s="16" t="s">
        <v>12</v>
      </c>
      <c r="F172" s="15">
        <v>90.5</v>
      </c>
      <c r="G172" s="16" t="s">
        <v>12</v>
      </c>
      <c r="H172" s="17" t="s">
        <v>243</v>
      </c>
      <c r="J172" s="52" t="str">
        <f>IF(VLOOKUP($A172,'[1]2. Child Protection'!$B$8:$BG$226,'[1]2. Child Protection'!V$1,FALSE)=B172,"",VLOOKUP($A172,'[1]2. Child Protection'!$B$8:$BG$226,'[1]2. Child Protection'!V$1,FALSE)-B172)</f>
        <v/>
      </c>
      <c r="K172" s="52" t="str">
        <f>IF(VLOOKUP($A172,'[1]2. Child Protection'!$B$8:$BG$226,'[1]2. Child Protection'!W$1,FALSE)=C172,"",VLOOKUP($A172,'[1]2. Child Protection'!$B$8:$BG$226,'[1]2. Child Protection'!W$1,FALSE))</f>
        <v/>
      </c>
      <c r="L172" s="52" t="str">
        <f>IF(VLOOKUP($A172,'[1]2. Child Protection'!$B$8:$BG$226,'[1]2. Child Protection'!X$1,FALSE)=D172,"",VLOOKUP($A172,'[1]2. Child Protection'!$B$8:$BG$226,'[1]2. Child Protection'!X$1,FALSE)-D172)</f>
        <v/>
      </c>
      <c r="M172" s="52" t="str">
        <f>IF(VLOOKUP($A172,'[1]2. Child Protection'!$B$8:$BG$226,'[1]2. Child Protection'!Y$1,FALSE)=E172,"",VLOOKUP($A172,'[1]2. Child Protection'!$B$8:$BG$226,'[1]2. Child Protection'!Y$1,FALSE))</f>
        <v/>
      </c>
      <c r="N172" s="52" t="str">
        <f>IF(VLOOKUP($A172,'[1]2. Child Protection'!$B$8:$BG$226,'[1]2. Child Protection'!Z$1,FALSE)=F172,"",VLOOKUP($A172,'[1]2. Child Protection'!$B$8:$BG$226,'[1]2. Child Protection'!Z$1,FALSE)-F172)</f>
        <v/>
      </c>
      <c r="O172" s="52" t="str">
        <f>IF(VLOOKUP($A172,'[1]2. Child Protection'!$B$8:$BG$226,'[1]2. Child Protection'!AA$1,FALSE)=G172,"",VLOOKUP($A172,'[1]2. Child Protection'!$B$8:$BG$226,'[1]2. Child Protection'!AA$1,FALSE))</f>
        <v/>
      </c>
      <c r="P172" s="3" t="str">
        <f>IF(VLOOKUP($A172,'[1]2. Child Protection'!$B$8:$BG$226,'[1]2. Child Protection'!AB$1,FALSE)=H172,"",VLOOKUP($A172,'[1]2. Child Protection'!$B$8:$BG$226,'[1]2. Child Protection'!AB$1,FALSE))</f>
        <v/>
      </c>
    </row>
    <row r="173" spans="1:16" x14ac:dyDescent="0.3">
      <c r="A173" s="2" t="s">
        <v>244</v>
      </c>
      <c r="B173" s="13">
        <v>99.9</v>
      </c>
      <c r="C173" s="14" t="s">
        <v>12</v>
      </c>
      <c r="D173" s="15" t="s">
        <v>23</v>
      </c>
      <c r="E173" s="16" t="s">
        <v>12</v>
      </c>
      <c r="F173" s="15" t="s">
        <v>23</v>
      </c>
      <c r="G173" s="16" t="s">
        <v>12</v>
      </c>
      <c r="H173" s="17" t="s">
        <v>245</v>
      </c>
      <c r="J173" s="52" t="str">
        <f>IF(VLOOKUP($A173,'[1]2. Child Protection'!$B$8:$BG$226,'[1]2. Child Protection'!V$1,FALSE)=B173,"",VLOOKUP($A173,'[1]2. Child Protection'!$B$8:$BG$226,'[1]2. Child Protection'!V$1,FALSE)-B173)</f>
        <v/>
      </c>
      <c r="K173" s="52" t="str">
        <f>IF(VLOOKUP($A173,'[1]2. Child Protection'!$B$8:$BG$226,'[1]2. Child Protection'!W$1,FALSE)=C173,"",VLOOKUP($A173,'[1]2. Child Protection'!$B$8:$BG$226,'[1]2. Child Protection'!W$1,FALSE))</f>
        <v/>
      </c>
      <c r="L173" s="52" t="str">
        <f>IF(VLOOKUP($A173,'[1]2. Child Protection'!$B$8:$BG$226,'[1]2. Child Protection'!X$1,FALSE)=D173,"",VLOOKUP($A173,'[1]2. Child Protection'!$B$8:$BG$226,'[1]2. Child Protection'!X$1,FALSE)-D173)</f>
        <v/>
      </c>
      <c r="M173" s="52" t="str">
        <f>IF(VLOOKUP($A173,'[1]2. Child Protection'!$B$8:$BG$226,'[1]2. Child Protection'!Y$1,FALSE)=E173,"",VLOOKUP($A173,'[1]2. Child Protection'!$B$8:$BG$226,'[1]2. Child Protection'!Y$1,FALSE))</f>
        <v/>
      </c>
      <c r="N173" s="52" t="str">
        <f>IF(VLOOKUP($A173,'[1]2. Child Protection'!$B$8:$BG$226,'[1]2. Child Protection'!Z$1,FALSE)=F173,"",VLOOKUP($A173,'[1]2. Child Protection'!$B$8:$BG$226,'[1]2. Child Protection'!Z$1,FALSE)-F173)</f>
        <v/>
      </c>
      <c r="O173" s="52" t="str">
        <f>IF(VLOOKUP($A173,'[1]2. Child Protection'!$B$8:$BG$226,'[1]2. Child Protection'!AA$1,FALSE)=G173,"",VLOOKUP($A173,'[1]2. Child Protection'!$B$8:$BG$226,'[1]2. Child Protection'!AA$1,FALSE))</f>
        <v/>
      </c>
      <c r="P173" s="3" t="str">
        <f>IF(VLOOKUP($A173,'[1]2. Child Protection'!$B$8:$BG$226,'[1]2. Child Protection'!AB$1,FALSE)=H173,"",VLOOKUP($A173,'[1]2. Child Protection'!$B$8:$BG$226,'[1]2. Child Protection'!AB$1,FALSE))</f>
        <v>Local birth registration, Immigration and Checkpoints Authority, 2020</v>
      </c>
    </row>
    <row r="174" spans="1:16" s="42" customFormat="1" x14ac:dyDescent="0.3">
      <c r="A174" s="42" t="s">
        <v>246</v>
      </c>
      <c r="B174" s="43">
        <v>100</v>
      </c>
      <c r="C174" s="44" t="s">
        <v>28</v>
      </c>
      <c r="D174" s="46">
        <v>100</v>
      </c>
      <c r="E174" s="47" t="s">
        <v>28</v>
      </c>
      <c r="F174" s="46">
        <v>100</v>
      </c>
      <c r="G174" s="47" t="s">
        <v>28</v>
      </c>
      <c r="H174" s="45" t="s">
        <v>247</v>
      </c>
      <c r="J174" s="53" t="str">
        <f>IF(VLOOKUP($A174,'[1]2. Child Protection'!$B$8:$BG$226,'[1]2. Child Protection'!V$1,FALSE)=B174,"",VLOOKUP($A174,'[1]2. Child Protection'!$B$8:$BG$226,'[1]2. Child Protection'!V$1,FALSE)-B174)</f>
        <v/>
      </c>
      <c r="K174" s="53">
        <f>IF(VLOOKUP($A174,'[1]2. Child Protection'!$B$8:$BG$226,'[1]2. Child Protection'!W$1,FALSE)=C174,"",VLOOKUP($A174,'[1]2. Child Protection'!$B$8:$BG$226,'[1]2. Child Protection'!W$1,FALSE))</f>
        <v>0</v>
      </c>
      <c r="L174" s="53" t="str">
        <f>IF(VLOOKUP($A174,'[1]2. Child Protection'!$B$8:$BG$226,'[1]2. Child Protection'!X$1,FALSE)=D174,"",VLOOKUP($A174,'[1]2. Child Protection'!$B$8:$BG$226,'[1]2. Child Protection'!X$1,FALSE)-D174)</f>
        <v/>
      </c>
      <c r="M174" s="53">
        <f>IF(VLOOKUP($A174,'[1]2. Child Protection'!$B$8:$BG$226,'[1]2. Child Protection'!Y$1,FALSE)=E174,"",VLOOKUP($A174,'[1]2. Child Protection'!$B$8:$BG$226,'[1]2. Child Protection'!Y$1,FALSE))</f>
        <v>0</v>
      </c>
      <c r="N174" s="53" t="str">
        <f>IF(VLOOKUP($A174,'[1]2. Child Protection'!$B$8:$BG$226,'[1]2. Child Protection'!Z$1,FALSE)=F174,"",VLOOKUP($A174,'[1]2. Child Protection'!$B$8:$BG$226,'[1]2. Child Protection'!Z$1,FALSE)-F174)</f>
        <v/>
      </c>
      <c r="O174" s="53">
        <f>IF(VLOOKUP($A174,'[1]2. Child Protection'!$B$8:$BG$226,'[1]2. Child Protection'!AA$1,FALSE)=G174,"",VLOOKUP($A174,'[1]2. Child Protection'!$B$8:$BG$226,'[1]2. Child Protection'!AA$1,FALSE))</f>
        <v>0</v>
      </c>
      <c r="P174" s="42" t="str">
        <f>IF(VLOOKUP($A174,'[1]2. Child Protection'!$B$8:$BG$226,'[1]2. Child Protection'!AB$1,FALSE)=H174,"",VLOOKUP($A174,'[1]2. Child Protection'!$B$8:$BG$226,'[1]2. Child Protection'!AB$1,FALSE))</f>
        <v>Vital statistics, Statistical Office of Slovak Republic 2020</v>
      </c>
    </row>
    <row r="175" spans="1:16" x14ac:dyDescent="0.3">
      <c r="A175" s="2" t="s">
        <v>248</v>
      </c>
      <c r="B175" s="13">
        <v>100</v>
      </c>
      <c r="C175" s="14" t="s">
        <v>19</v>
      </c>
      <c r="D175" s="13">
        <v>100</v>
      </c>
      <c r="E175" s="14" t="s">
        <v>19</v>
      </c>
      <c r="F175" s="13">
        <v>100</v>
      </c>
      <c r="G175" s="14" t="s">
        <v>19</v>
      </c>
      <c r="H175" s="17" t="s">
        <v>30</v>
      </c>
      <c r="J175" s="52" t="str">
        <f>IF(VLOOKUP($A175,'[1]2. Child Protection'!$B$8:$BG$226,'[1]2. Child Protection'!V$1,FALSE)=B175,"",VLOOKUP($A175,'[1]2. Child Protection'!$B$8:$BG$226,'[1]2. Child Protection'!V$1,FALSE)-B175)</f>
        <v/>
      </c>
      <c r="K175" s="52" t="str">
        <f>IF(VLOOKUP($A175,'[1]2. Child Protection'!$B$8:$BG$226,'[1]2. Child Protection'!W$1,FALSE)=C175,"",VLOOKUP($A175,'[1]2. Child Protection'!$B$8:$BG$226,'[1]2. Child Protection'!W$1,FALSE))</f>
        <v/>
      </c>
      <c r="L175" s="52" t="str">
        <f>IF(VLOOKUP($A175,'[1]2. Child Protection'!$B$8:$BG$226,'[1]2. Child Protection'!X$1,FALSE)=D175,"",VLOOKUP($A175,'[1]2. Child Protection'!$B$8:$BG$226,'[1]2. Child Protection'!X$1,FALSE)-D175)</f>
        <v/>
      </c>
      <c r="M175" s="52" t="str">
        <f>IF(VLOOKUP($A175,'[1]2. Child Protection'!$B$8:$BG$226,'[1]2. Child Protection'!Y$1,FALSE)=E175,"",VLOOKUP($A175,'[1]2. Child Protection'!$B$8:$BG$226,'[1]2. Child Protection'!Y$1,FALSE))</f>
        <v/>
      </c>
      <c r="N175" s="52" t="str">
        <f>IF(VLOOKUP($A175,'[1]2. Child Protection'!$B$8:$BG$226,'[1]2. Child Protection'!Z$1,FALSE)=F175,"",VLOOKUP($A175,'[1]2. Child Protection'!$B$8:$BG$226,'[1]2. Child Protection'!Z$1,FALSE)-F175)</f>
        <v/>
      </c>
      <c r="O175" s="52" t="str">
        <f>IF(VLOOKUP($A175,'[1]2. Child Protection'!$B$8:$BG$226,'[1]2. Child Protection'!AA$1,FALSE)=G175,"",VLOOKUP($A175,'[1]2. Child Protection'!$B$8:$BG$226,'[1]2. Child Protection'!AA$1,FALSE))</f>
        <v/>
      </c>
      <c r="P175" s="3" t="str">
        <f>IF(VLOOKUP($A175,'[1]2. Child Protection'!$B$8:$BG$226,'[1]2. Child Protection'!AB$1,FALSE)=H175,"",VLOOKUP($A175,'[1]2. Child Protection'!$B$8:$BG$226,'[1]2. Child Protection'!AB$1,FALSE))</f>
        <v>UNSD Population and Vital Statistics Report, January 2021, latest update on 4 Jan 2022</v>
      </c>
    </row>
    <row r="176" spans="1:16" x14ac:dyDescent="0.3">
      <c r="A176" s="2" t="s">
        <v>249</v>
      </c>
      <c r="B176" s="13">
        <v>88</v>
      </c>
      <c r="C176" s="20" t="s">
        <v>12</v>
      </c>
      <c r="D176" s="15">
        <v>87.2</v>
      </c>
      <c r="E176" s="21" t="s">
        <v>12</v>
      </c>
      <c r="F176" s="15">
        <v>89</v>
      </c>
      <c r="G176" s="21" t="s">
        <v>12</v>
      </c>
      <c r="H176" s="17" t="s">
        <v>13</v>
      </c>
      <c r="J176" s="52" t="str">
        <f>IF(VLOOKUP($A176,'[1]2. Child Protection'!$B$8:$BG$226,'[1]2. Child Protection'!V$1,FALSE)=B176,"",VLOOKUP($A176,'[1]2. Child Protection'!$B$8:$BG$226,'[1]2. Child Protection'!V$1,FALSE)-B176)</f>
        <v/>
      </c>
      <c r="K176" s="52" t="str">
        <f>IF(VLOOKUP($A176,'[1]2. Child Protection'!$B$8:$BG$226,'[1]2. Child Protection'!W$1,FALSE)=C176,"",VLOOKUP($A176,'[1]2. Child Protection'!$B$8:$BG$226,'[1]2. Child Protection'!W$1,FALSE))</f>
        <v/>
      </c>
      <c r="L176" s="52" t="str">
        <f>IF(VLOOKUP($A176,'[1]2. Child Protection'!$B$8:$BG$226,'[1]2. Child Protection'!X$1,FALSE)=D176,"",VLOOKUP($A176,'[1]2. Child Protection'!$B$8:$BG$226,'[1]2. Child Protection'!X$1,FALSE)-D176)</f>
        <v/>
      </c>
      <c r="M176" s="52" t="str">
        <f>IF(VLOOKUP($A176,'[1]2. Child Protection'!$B$8:$BG$226,'[1]2. Child Protection'!Y$1,FALSE)=E176,"",VLOOKUP($A176,'[1]2. Child Protection'!$B$8:$BG$226,'[1]2. Child Protection'!Y$1,FALSE))</f>
        <v/>
      </c>
      <c r="N176" s="52" t="str">
        <f>IF(VLOOKUP($A176,'[1]2. Child Protection'!$B$8:$BG$226,'[1]2. Child Protection'!Z$1,FALSE)=F176,"",VLOOKUP($A176,'[1]2. Child Protection'!$B$8:$BG$226,'[1]2. Child Protection'!Z$1,FALSE)-F176)</f>
        <v/>
      </c>
      <c r="O176" s="52" t="str">
        <f>IF(VLOOKUP($A176,'[1]2. Child Protection'!$B$8:$BG$226,'[1]2. Child Protection'!AA$1,FALSE)=G176,"",VLOOKUP($A176,'[1]2. Child Protection'!$B$8:$BG$226,'[1]2. Child Protection'!AA$1,FALSE))</f>
        <v/>
      </c>
      <c r="P176" s="3" t="str">
        <f>IF(VLOOKUP($A176,'[1]2. Child Protection'!$B$8:$BG$226,'[1]2. Child Protection'!AB$1,FALSE)=H176,"",VLOOKUP($A176,'[1]2. Child Protection'!$B$8:$BG$226,'[1]2. Child Protection'!AB$1,FALSE))</f>
        <v/>
      </c>
    </row>
    <row r="177" spans="1:16" x14ac:dyDescent="0.3">
      <c r="A177" s="2" t="s">
        <v>250</v>
      </c>
      <c r="B177" s="13">
        <v>3.5</v>
      </c>
      <c r="C177" s="14" t="s">
        <v>28</v>
      </c>
      <c r="D177" s="15">
        <v>3.5</v>
      </c>
      <c r="E177" s="16" t="s">
        <v>28</v>
      </c>
      <c r="F177" s="15">
        <v>3.4</v>
      </c>
      <c r="G177" s="16" t="s">
        <v>28</v>
      </c>
      <c r="H177" s="17" t="s">
        <v>251</v>
      </c>
      <c r="J177" s="52">
        <f>IF(VLOOKUP($A177,'[1]2. Child Protection'!$B$8:$BG$226,'[1]2. Child Protection'!V$1,FALSE)=B177,"",VLOOKUP($A177,'[1]2. Child Protection'!$B$8:$BG$226,'[1]2. Child Protection'!V$1,FALSE)-B177)</f>
        <v>2.4000000000000004</v>
      </c>
      <c r="K177" s="52" t="str">
        <f>IF(VLOOKUP($A177,'[1]2. Child Protection'!$B$8:$BG$226,'[1]2. Child Protection'!W$1,FALSE)=C177,"",VLOOKUP($A177,'[1]2. Child Protection'!$B$8:$BG$226,'[1]2. Child Protection'!W$1,FALSE))</f>
        <v/>
      </c>
      <c r="L177" s="52">
        <f>IF(VLOOKUP($A177,'[1]2. Child Protection'!$B$8:$BG$226,'[1]2. Child Protection'!X$1,FALSE)=D177,"",VLOOKUP($A177,'[1]2. Child Protection'!$B$8:$BG$226,'[1]2. Child Protection'!X$1,FALSE)-D177)</f>
        <v>2.8</v>
      </c>
      <c r="M177" s="52" t="str">
        <f>IF(VLOOKUP($A177,'[1]2. Child Protection'!$B$8:$BG$226,'[1]2. Child Protection'!Y$1,FALSE)=E177,"",VLOOKUP($A177,'[1]2. Child Protection'!$B$8:$BG$226,'[1]2. Child Protection'!Y$1,FALSE))</f>
        <v/>
      </c>
      <c r="N177" s="52">
        <f>IF(VLOOKUP($A177,'[1]2. Child Protection'!$B$8:$BG$226,'[1]2. Child Protection'!Z$1,FALSE)=F177,"",VLOOKUP($A177,'[1]2. Child Protection'!$B$8:$BG$226,'[1]2. Child Protection'!Z$1,FALSE)-F177)</f>
        <v>2.1</v>
      </c>
      <c r="O177" s="52" t="str">
        <f>IF(VLOOKUP($A177,'[1]2. Child Protection'!$B$8:$BG$226,'[1]2. Child Protection'!AA$1,FALSE)=G177,"",VLOOKUP($A177,'[1]2. Child Protection'!$B$8:$BG$226,'[1]2. Child Protection'!AA$1,FALSE))</f>
        <v/>
      </c>
      <c r="P177" s="3" t="str">
        <f>IF(VLOOKUP($A177,'[1]2. Child Protection'!$B$8:$BG$226,'[1]2. Child Protection'!AB$1,FALSE)=H177,"",VLOOKUP($A177,'[1]2. Child Protection'!$B$8:$BG$226,'[1]2. Child Protection'!AB$1,FALSE))</f>
        <v/>
      </c>
    </row>
    <row r="178" spans="1:16" x14ac:dyDescent="0.3">
      <c r="A178" s="2" t="s">
        <v>252</v>
      </c>
      <c r="B178" s="13">
        <v>88.6</v>
      </c>
      <c r="C178" s="14" t="s">
        <v>28</v>
      </c>
      <c r="D178" s="15" t="s">
        <v>23</v>
      </c>
      <c r="E178" s="16" t="s">
        <v>28</v>
      </c>
      <c r="F178" s="15" t="s">
        <v>23</v>
      </c>
      <c r="G178" s="16" t="s">
        <v>28</v>
      </c>
      <c r="H178" s="17" t="s">
        <v>253</v>
      </c>
      <c r="J178" s="52" t="str">
        <f>IF(VLOOKUP($A178,'[1]2. Child Protection'!$B$8:$BG$226,'[1]2. Child Protection'!V$1,FALSE)=B178,"",VLOOKUP($A178,'[1]2. Child Protection'!$B$8:$BG$226,'[1]2. Child Protection'!V$1,FALSE)-B178)</f>
        <v/>
      </c>
      <c r="K178" s="52" t="str">
        <f>IF(VLOOKUP($A178,'[1]2. Child Protection'!$B$8:$BG$226,'[1]2. Child Protection'!W$1,FALSE)=C178,"",VLOOKUP($A178,'[1]2. Child Protection'!$B$8:$BG$226,'[1]2. Child Protection'!W$1,FALSE))</f>
        <v/>
      </c>
      <c r="L178" s="52" t="str">
        <f>IF(VLOOKUP($A178,'[1]2. Child Protection'!$B$8:$BG$226,'[1]2. Child Protection'!X$1,FALSE)=D178,"",VLOOKUP($A178,'[1]2. Child Protection'!$B$8:$BG$226,'[1]2. Child Protection'!X$1,FALSE)-D178)</f>
        <v/>
      </c>
      <c r="M178" s="52">
        <f>IF(VLOOKUP($A178,'[1]2. Child Protection'!$B$8:$BG$226,'[1]2. Child Protection'!Y$1,FALSE)=E178,"",VLOOKUP($A178,'[1]2. Child Protection'!$B$8:$BG$226,'[1]2. Child Protection'!Y$1,FALSE))</f>
        <v>0</v>
      </c>
      <c r="N178" s="52" t="str">
        <f>IF(VLOOKUP($A178,'[1]2. Child Protection'!$B$8:$BG$226,'[1]2. Child Protection'!Z$1,FALSE)=F178,"",VLOOKUP($A178,'[1]2. Child Protection'!$B$8:$BG$226,'[1]2. Child Protection'!Z$1,FALSE)-F178)</f>
        <v/>
      </c>
      <c r="O178" s="52">
        <f>IF(VLOOKUP($A178,'[1]2. Child Protection'!$B$8:$BG$226,'[1]2. Child Protection'!AA$1,FALSE)=G178,"",VLOOKUP($A178,'[1]2. Child Protection'!$B$8:$BG$226,'[1]2. Child Protection'!AA$1,FALSE))</f>
        <v>0</v>
      </c>
      <c r="P178" s="3" t="str">
        <f>IF(VLOOKUP($A178,'[1]2. Child Protection'!$B$8:$BG$226,'[1]2. Child Protection'!AB$1,FALSE)=H178,"",VLOOKUP($A178,'[1]2. Child Protection'!$B$8:$BG$226,'[1]2. Child Protection'!AB$1,FALSE))</f>
        <v/>
      </c>
    </row>
    <row r="179" spans="1:16" x14ac:dyDescent="0.3">
      <c r="A179" s="2" t="s">
        <v>255</v>
      </c>
      <c r="B179" s="13">
        <v>35.4</v>
      </c>
      <c r="C179" s="14" t="s">
        <v>36</v>
      </c>
      <c r="D179" s="15">
        <v>34.9</v>
      </c>
      <c r="E179" s="16" t="s">
        <v>36</v>
      </c>
      <c r="F179" s="15">
        <v>36</v>
      </c>
      <c r="G179" s="16" t="s">
        <v>36</v>
      </c>
      <c r="H179" s="17" t="s">
        <v>256</v>
      </c>
      <c r="J179" s="52" t="str">
        <f>IF(VLOOKUP($A179,'[1]2. Child Protection'!$B$8:$BG$226,'[1]2. Child Protection'!V$1,FALSE)=B179,"",VLOOKUP($A179,'[1]2. Child Protection'!$B$8:$BG$226,'[1]2. Child Protection'!V$1,FALSE)-B179)</f>
        <v/>
      </c>
      <c r="K179" s="52" t="str">
        <f>IF(VLOOKUP($A179,'[1]2. Child Protection'!$B$8:$BG$226,'[1]2. Child Protection'!W$1,FALSE)=C179,"",VLOOKUP($A179,'[1]2. Child Protection'!$B$8:$BG$226,'[1]2. Child Protection'!W$1,FALSE))</f>
        <v/>
      </c>
      <c r="L179" s="52" t="str">
        <f>IF(VLOOKUP($A179,'[1]2. Child Protection'!$B$8:$BG$226,'[1]2. Child Protection'!X$1,FALSE)=D179,"",VLOOKUP($A179,'[1]2. Child Protection'!$B$8:$BG$226,'[1]2. Child Protection'!X$1,FALSE)-D179)</f>
        <v/>
      </c>
      <c r="M179" s="52" t="str">
        <f>IF(VLOOKUP($A179,'[1]2. Child Protection'!$B$8:$BG$226,'[1]2. Child Protection'!Y$1,FALSE)=E179,"",VLOOKUP($A179,'[1]2. Child Protection'!$B$8:$BG$226,'[1]2. Child Protection'!Y$1,FALSE))</f>
        <v/>
      </c>
      <c r="N179" s="52" t="str">
        <f>IF(VLOOKUP($A179,'[1]2. Child Protection'!$B$8:$BG$226,'[1]2. Child Protection'!Z$1,FALSE)=F179,"",VLOOKUP($A179,'[1]2. Child Protection'!$B$8:$BG$226,'[1]2. Child Protection'!Z$1,FALSE)-F179)</f>
        <v/>
      </c>
      <c r="O179" s="52" t="str">
        <f>IF(VLOOKUP($A179,'[1]2. Child Protection'!$B$8:$BG$226,'[1]2. Child Protection'!AA$1,FALSE)=G179,"",VLOOKUP($A179,'[1]2. Child Protection'!$B$8:$BG$226,'[1]2. Child Protection'!AA$1,FALSE))</f>
        <v/>
      </c>
      <c r="P179" s="3" t="str">
        <f>IF(VLOOKUP($A179,'[1]2. Child Protection'!$B$8:$BG$226,'[1]2. Child Protection'!AB$1,FALSE)=H179,"",VLOOKUP($A179,'[1]2. Child Protection'!$B$8:$BG$226,'[1]2. Child Protection'!AB$1,FALSE))</f>
        <v>SHHS-2 2010</v>
      </c>
    </row>
    <row r="180" spans="1:16" x14ac:dyDescent="0.3">
      <c r="A180" s="2" t="s">
        <v>257</v>
      </c>
      <c r="B180" s="13">
        <v>100</v>
      </c>
      <c r="C180" s="14" t="s">
        <v>19</v>
      </c>
      <c r="D180" s="13">
        <v>100</v>
      </c>
      <c r="E180" s="14" t="s">
        <v>19</v>
      </c>
      <c r="F180" s="13">
        <v>100</v>
      </c>
      <c r="G180" s="14" t="s">
        <v>19</v>
      </c>
      <c r="H180" s="17" t="s">
        <v>30</v>
      </c>
      <c r="J180" s="52" t="str">
        <f>IF(VLOOKUP($A180,'[1]2. Child Protection'!$B$8:$BG$226,'[1]2. Child Protection'!V$1,FALSE)=B180,"",VLOOKUP($A180,'[1]2. Child Protection'!$B$8:$BG$226,'[1]2. Child Protection'!V$1,FALSE)-B180)</f>
        <v/>
      </c>
      <c r="K180" s="52" t="str">
        <f>IF(VLOOKUP($A180,'[1]2. Child Protection'!$B$8:$BG$226,'[1]2. Child Protection'!W$1,FALSE)=C180,"",VLOOKUP($A180,'[1]2. Child Protection'!$B$8:$BG$226,'[1]2. Child Protection'!W$1,FALSE))</f>
        <v/>
      </c>
      <c r="L180" s="52" t="str">
        <f>IF(VLOOKUP($A180,'[1]2. Child Protection'!$B$8:$BG$226,'[1]2. Child Protection'!X$1,FALSE)=D180,"",VLOOKUP($A180,'[1]2. Child Protection'!$B$8:$BG$226,'[1]2. Child Protection'!X$1,FALSE)-D180)</f>
        <v/>
      </c>
      <c r="M180" s="52" t="str">
        <f>IF(VLOOKUP($A180,'[1]2. Child Protection'!$B$8:$BG$226,'[1]2. Child Protection'!Y$1,FALSE)=E180,"",VLOOKUP($A180,'[1]2. Child Protection'!$B$8:$BG$226,'[1]2. Child Protection'!Y$1,FALSE))</f>
        <v/>
      </c>
      <c r="N180" s="52" t="str">
        <f>IF(VLOOKUP($A180,'[1]2. Child Protection'!$B$8:$BG$226,'[1]2. Child Protection'!Z$1,FALSE)=F180,"",VLOOKUP($A180,'[1]2. Child Protection'!$B$8:$BG$226,'[1]2. Child Protection'!Z$1,FALSE)-F180)</f>
        <v/>
      </c>
      <c r="O180" s="52" t="str">
        <f>IF(VLOOKUP($A180,'[1]2. Child Protection'!$B$8:$BG$226,'[1]2. Child Protection'!AA$1,FALSE)=G180,"",VLOOKUP($A180,'[1]2. Child Protection'!$B$8:$BG$226,'[1]2. Child Protection'!AA$1,FALSE))</f>
        <v/>
      </c>
      <c r="P180" s="3" t="str">
        <f>IF(VLOOKUP($A180,'[1]2. Child Protection'!$B$8:$BG$226,'[1]2. Child Protection'!AB$1,FALSE)=H180,"",VLOOKUP($A180,'[1]2. Child Protection'!$B$8:$BG$226,'[1]2. Child Protection'!AB$1,FALSE))</f>
        <v>UNSD Population and Vital Statistics Report, January 2021, latest update on 4 Jan 2022</v>
      </c>
    </row>
    <row r="181" spans="1:16" x14ac:dyDescent="0.3">
      <c r="A181" s="2" t="s">
        <v>258</v>
      </c>
      <c r="B181" s="13">
        <v>97.2</v>
      </c>
      <c r="C181" s="14" t="s">
        <v>36</v>
      </c>
      <c r="D181" s="15">
        <v>97.4</v>
      </c>
      <c r="E181" s="16" t="s">
        <v>36</v>
      </c>
      <c r="F181" s="15">
        <v>97</v>
      </c>
      <c r="G181" s="16" t="s">
        <v>36</v>
      </c>
      <c r="H181" s="17" t="s">
        <v>259</v>
      </c>
      <c r="J181" s="52" t="str">
        <f>IF(VLOOKUP($A181,'[1]2. Child Protection'!$B$8:$BG$226,'[1]2. Child Protection'!V$1,FALSE)=B181,"",VLOOKUP($A181,'[1]2. Child Protection'!$B$8:$BG$226,'[1]2. Child Protection'!V$1,FALSE)-B181)</f>
        <v/>
      </c>
      <c r="K181" s="52" t="str">
        <f>IF(VLOOKUP($A181,'[1]2. Child Protection'!$B$8:$BG$226,'[1]2. Child Protection'!W$1,FALSE)=C181,"",VLOOKUP($A181,'[1]2. Child Protection'!$B$8:$BG$226,'[1]2. Child Protection'!W$1,FALSE))</f>
        <v/>
      </c>
      <c r="L181" s="52" t="str">
        <f>IF(VLOOKUP($A181,'[1]2. Child Protection'!$B$8:$BG$226,'[1]2. Child Protection'!X$1,FALSE)=D181,"",VLOOKUP($A181,'[1]2. Child Protection'!$B$8:$BG$226,'[1]2. Child Protection'!X$1,FALSE)-D181)</f>
        <v/>
      </c>
      <c r="M181" s="52" t="str">
        <f>IF(VLOOKUP($A181,'[1]2. Child Protection'!$B$8:$BG$226,'[1]2. Child Protection'!Y$1,FALSE)=E181,"",VLOOKUP($A181,'[1]2. Child Protection'!$B$8:$BG$226,'[1]2. Child Protection'!Y$1,FALSE))</f>
        <v/>
      </c>
      <c r="N181" s="52" t="str">
        <f>IF(VLOOKUP($A181,'[1]2. Child Protection'!$B$8:$BG$226,'[1]2. Child Protection'!Z$1,FALSE)=F181,"",VLOOKUP($A181,'[1]2. Child Protection'!$B$8:$BG$226,'[1]2. Child Protection'!Z$1,FALSE)-F181)</f>
        <v/>
      </c>
      <c r="O181" s="52" t="str">
        <f>IF(VLOOKUP($A181,'[1]2. Child Protection'!$B$8:$BG$226,'[1]2. Child Protection'!AA$1,FALSE)=G181,"",VLOOKUP($A181,'[1]2. Child Protection'!$B$8:$BG$226,'[1]2. Child Protection'!AA$1,FALSE))</f>
        <v/>
      </c>
      <c r="P181" s="3" t="str">
        <f>IF(VLOOKUP($A181,'[1]2. Child Protection'!$B$8:$BG$226,'[1]2. Child Protection'!AB$1,FALSE)=H181,"",VLOOKUP($A181,'[1]2. Child Protection'!$B$8:$BG$226,'[1]2. Child Protection'!AB$1,FALSE))</f>
        <v/>
      </c>
    </row>
    <row r="182" spans="1:16" x14ac:dyDescent="0.3">
      <c r="A182" s="2" t="s">
        <v>260</v>
      </c>
      <c r="B182" s="13">
        <v>99.2</v>
      </c>
      <c r="C182" s="14" t="s">
        <v>12</v>
      </c>
      <c r="D182" s="15">
        <v>99.4</v>
      </c>
      <c r="E182" s="16" t="s">
        <v>12</v>
      </c>
      <c r="F182" s="15">
        <v>98.9</v>
      </c>
      <c r="G182" s="16" t="s">
        <v>12</v>
      </c>
      <c r="H182" s="17" t="s">
        <v>261</v>
      </c>
      <c r="J182" s="52" t="str">
        <f>IF(VLOOKUP($A182,'[1]2. Child Protection'!$B$8:$BG$226,'[1]2. Child Protection'!V$1,FALSE)=B182,"",VLOOKUP($A182,'[1]2. Child Protection'!$B$8:$BG$226,'[1]2. Child Protection'!V$1,FALSE)-B182)</f>
        <v/>
      </c>
      <c r="K182" s="52" t="str">
        <f>IF(VLOOKUP($A182,'[1]2. Child Protection'!$B$8:$BG$226,'[1]2. Child Protection'!W$1,FALSE)=C182,"",VLOOKUP($A182,'[1]2. Child Protection'!$B$8:$BG$226,'[1]2. Child Protection'!W$1,FALSE))</f>
        <v/>
      </c>
      <c r="L182" s="52" t="str">
        <f>IF(VLOOKUP($A182,'[1]2. Child Protection'!$B$8:$BG$226,'[1]2. Child Protection'!X$1,FALSE)=D182,"",VLOOKUP($A182,'[1]2. Child Protection'!$B$8:$BG$226,'[1]2. Child Protection'!X$1,FALSE)-D182)</f>
        <v/>
      </c>
      <c r="M182" s="52" t="str">
        <f>IF(VLOOKUP($A182,'[1]2. Child Protection'!$B$8:$BG$226,'[1]2. Child Protection'!Y$1,FALSE)=E182,"",VLOOKUP($A182,'[1]2. Child Protection'!$B$8:$BG$226,'[1]2. Child Protection'!Y$1,FALSE))</f>
        <v/>
      </c>
      <c r="N182" s="52" t="str">
        <f>IF(VLOOKUP($A182,'[1]2. Child Protection'!$B$8:$BG$226,'[1]2. Child Protection'!Z$1,FALSE)=F182,"",VLOOKUP($A182,'[1]2. Child Protection'!$B$8:$BG$226,'[1]2. Child Protection'!Z$1,FALSE)-F182)</f>
        <v/>
      </c>
      <c r="O182" s="52" t="str">
        <f>IF(VLOOKUP($A182,'[1]2. Child Protection'!$B$8:$BG$226,'[1]2. Child Protection'!AA$1,FALSE)=G182,"",VLOOKUP($A182,'[1]2. Child Protection'!$B$8:$BG$226,'[1]2. Child Protection'!AA$1,FALSE))</f>
        <v/>
      </c>
      <c r="P182" s="3" t="str">
        <f>IF(VLOOKUP($A182,'[1]2. Child Protection'!$B$8:$BG$226,'[1]2. Child Protection'!AB$1,FALSE)=H182,"",VLOOKUP($A182,'[1]2. Child Protection'!$B$8:$BG$226,'[1]2. Child Protection'!AB$1,FALSE))</f>
        <v/>
      </c>
    </row>
    <row r="183" spans="1:16" x14ac:dyDescent="0.3">
      <c r="A183" s="2" t="s">
        <v>262</v>
      </c>
      <c r="B183" s="13">
        <v>67.3</v>
      </c>
      <c r="C183" s="14" t="s">
        <v>12</v>
      </c>
      <c r="D183" s="15">
        <v>68.8</v>
      </c>
      <c r="E183" s="16" t="s">
        <v>12</v>
      </c>
      <c r="F183" s="15">
        <v>65.8</v>
      </c>
      <c r="G183" s="16" t="s">
        <v>12</v>
      </c>
      <c r="H183" s="17" t="s">
        <v>99</v>
      </c>
      <c r="J183" s="52" t="str">
        <f>IF(VLOOKUP($A183,'[1]2. Child Protection'!$B$8:$BG$226,'[1]2. Child Protection'!V$1,FALSE)=B183,"",VLOOKUP($A183,'[1]2. Child Protection'!$B$8:$BG$226,'[1]2. Child Protection'!V$1,FALSE)-B183)</f>
        <v/>
      </c>
      <c r="K183" s="52" t="str">
        <f>IF(VLOOKUP($A183,'[1]2. Child Protection'!$B$8:$BG$226,'[1]2. Child Protection'!W$1,FALSE)=C183,"",VLOOKUP($A183,'[1]2. Child Protection'!$B$8:$BG$226,'[1]2. Child Protection'!W$1,FALSE))</f>
        <v/>
      </c>
      <c r="L183" s="52" t="str">
        <f>IF(VLOOKUP($A183,'[1]2. Child Protection'!$B$8:$BG$226,'[1]2. Child Protection'!X$1,FALSE)=D183,"",VLOOKUP($A183,'[1]2. Child Protection'!$B$8:$BG$226,'[1]2. Child Protection'!X$1,FALSE)-D183)</f>
        <v/>
      </c>
      <c r="M183" s="52" t="str">
        <f>IF(VLOOKUP($A183,'[1]2. Child Protection'!$B$8:$BG$226,'[1]2. Child Protection'!Y$1,FALSE)=E183,"",VLOOKUP($A183,'[1]2. Child Protection'!$B$8:$BG$226,'[1]2. Child Protection'!Y$1,FALSE))</f>
        <v/>
      </c>
      <c r="N183" s="52" t="str">
        <f>IF(VLOOKUP($A183,'[1]2. Child Protection'!$B$8:$BG$226,'[1]2. Child Protection'!Z$1,FALSE)=F183,"",VLOOKUP($A183,'[1]2. Child Protection'!$B$8:$BG$226,'[1]2. Child Protection'!Z$1,FALSE)-F183)</f>
        <v/>
      </c>
      <c r="O183" s="52" t="str">
        <f>IF(VLOOKUP($A183,'[1]2. Child Protection'!$B$8:$BG$226,'[1]2. Child Protection'!AA$1,FALSE)=G183,"",VLOOKUP($A183,'[1]2. Child Protection'!$B$8:$BG$226,'[1]2. Child Protection'!AA$1,FALSE))</f>
        <v/>
      </c>
      <c r="P183" s="3" t="str">
        <f>IF(VLOOKUP($A183,'[1]2. Child Protection'!$B$8:$BG$226,'[1]2. Child Protection'!AB$1,FALSE)=H183,"",VLOOKUP($A183,'[1]2. Child Protection'!$B$8:$BG$226,'[1]2. Child Protection'!AB$1,FALSE))</f>
        <v/>
      </c>
    </row>
    <row r="184" spans="1:16" x14ac:dyDescent="0.3">
      <c r="A184" s="2" t="s">
        <v>264</v>
      </c>
      <c r="B184" s="13">
        <v>98.3</v>
      </c>
      <c r="C184" s="14" t="s">
        <v>28</v>
      </c>
      <c r="D184" s="15">
        <v>98.1</v>
      </c>
      <c r="E184" s="16" t="s">
        <v>28</v>
      </c>
      <c r="F184" s="15">
        <v>98.5</v>
      </c>
      <c r="G184" s="16" t="s">
        <v>28</v>
      </c>
      <c r="H184" s="17" t="s">
        <v>117</v>
      </c>
      <c r="J184" s="52" t="str">
        <f>IF(VLOOKUP($A184,'[1]2. Child Protection'!$B$8:$BG$226,'[1]2. Child Protection'!V$1,FALSE)=B184,"",VLOOKUP($A184,'[1]2. Child Protection'!$B$8:$BG$226,'[1]2. Child Protection'!V$1,FALSE)-B184)</f>
        <v/>
      </c>
      <c r="K184" s="52" t="str">
        <f>IF(VLOOKUP($A184,'[1]2. Child Protection'!$B$8:$BG$226,'[1]2. Child Protection'!W$1,FALSE)=C184,"",VLOOKUP($A184,'[1]2. Child Protection'!$B$8:$BG$226,'[1]2. Child Protection'!W$1,FALSE))</f>
        <v/>
      </c>
      <c r="L184" s="52" t="str">
        <f>IF(VLOOKUP($A184,'[1]2. Child Protection'!$B$8:$BG$226,'[1]2. Child Protection'!X$1,FALSE)=D184,"",VLOOKUP($A184,'[1]2. Child Protection'!$B$8:$BG$226,'[1]2. Child Protection'!X$1,FALSE)-D184)</f>
        <v/>
      </c>
      <c r="M184" s="52" t="str">
        <f>IF(VLOOKUP($A184,'[1]2. Child Protection'!$B$8:$BG$226,'[1]2. Child Protection'!Y$1,FALSE)=E184,"",VLOOKUP($A184,'[1]2. Child Protection'!$B$8:$BG$226,'[1]2. Child Protection'!Y$1,FALSE))</f>
        <v/>
      </c>
      <c r="N184" s="52" t="str">
        <f>IF(VLOOKUP($A184,'[1]2. Child Protection'!$B$8:$BG$226,'[1]2. Child Protection'!Z$1,FALSE)=F184,"",VLOOKUP($A184,'[1]2. Child Protection'!$B$8:$BG$226,'[1]2. Child Protection'!Z$1,FALSE)-F184)</f>
        <v/>
      </c>
      <c r="O184" s="52" t="str">
        <f>IF(VLOOKUP($A184,'[1]2. Child Protection'!$B$8:$BG$226,'[1]2. Child Protection'!AA$1,FALSE)=G184,"",VLOOKUP($A184,'[1]2. Child Protection'!$B$8:$BG$226,'[1]2. Child Protection'!AA$1,FALSE))</f>
        <v/>
      </c>
      <c r="P184" s="3" t="str">
        <f>IF(VLOOKUP($A184,'[1]2. Child Protection'!$B$8:$BG$226,'[1]2. Child Protection'!AB$1,FALSE)=H184,"",VLOOKUP($A184,'[1]2. Child Protection'!$B$8:$BG$226,'[1]2. Child Protection'!AB$1,FALSE))</f>
        <v/>
      </c>
    </row>
    <row r="185" spans="1:16" x14ac:dyDescent="0.3">
      <c r="A185" s="2" t="s">
        <v>265</v>
      </c>
      <c r="B185" s="13">
        <v>100</v>
      </c>
      <c r="C185" s="14" t="s">
        <v>19</v>
      </c>
      <c r="D185" s="13">
        <v>100</v>
      </c>
      <c r="E185" s="14" t="s">
        <v>19</v>
      </c>
      <c r="F185" s="13">
        <v>100</v>
      </c>
      <c r="G185" s="14" t="s">
        <v>19</v>
      </c>
      <c r="H185" s="17" t="s">
        <v>30</v>
      </c>
      <c r="J185" s="52" t="str">
        <f>IF(VLOOKUP($A185,'[1]2. Child Protection'!$B$8:$BG$226,'[1]2. Child Protection'!V$1,FALSE)=B185,"",VLOOKUP($A185,'[1]2. Child Protection'!$B$8:$BG$226,'[1]2. Child Protection'!V$1,FALSE)-B185)</f>
        <v/>
      </c>
      <c r="K185" s="52" t="str">
        <f>IF(VLOOKUP($A185,'[1]2. Child Protection'!$B$8:$BG$226,'[1]2. Child Protection'!W$1,FALSE)=C185,"",VLOOKUP($A185,'[1]2. Child Protection'!$B$8:$BG$226,'[1]2. Child Protection'!W$1,FALSE))</f>
        <v/>
      </c>
      <c r="L185" s="52" t="str">
        <f>IF(VLOOKUP($A185,'[1]2. Child Protection'!$B$8:$BG$226,'[1]2. Child Protection'!X$1,FALSE)=D185,"",VLOOKUP($A185,'[1]2. Child Protection'!$B$8:$BG$226,'[1]2. Child Protection'!X$1,FALSE)-D185)</f>
        <v/>
      </c>
      <c r="M185" s="52" t="str">
        <f>IF(VLOOKUP($A185,'[1]2. Child Protection'!$B$8:$BG$226,'[1]2. Child Protection'!Y$1,FALSE)=E185,"",VLOOKUP($A185,'[1]2. Child Protection'!$B$8:$BG$226,'[1]2. Child Protection'!Y$1,FALSE))</f>
        <v/>
      </c>
      <c r="N185" s="52" t="str">
        <f>IF(VLOOKUP($A185,'[1]2. Child Protection'!$B$8:$BG$226,'[1]2. Child Protection'!Z$1,FALSE)=F185,"",VLOOKUP($A185,'[1]2. Child Protection'!$B$8:$BG$226,'[1]2. Child Protection'!Z$1,FALSE)-F185)</f>
        <v/>
      </c>
      <c r="O185" s="52" t="str">
        <f>IF(VLOOKUP($A185,'[1]2. Child Protection'!$B$8:$BG$226,'[1]2. Child Protection'!AA$1,FALSE)=G185,"",VLOOKUP($A185,'[1]2. Child Protection'!$B$8:$BG$226,'[1]2. Child Protection'!AA$1,FALSE))</f>
        <v/>
      </c>
      <c r="P185" s="3" t="str">
        <f>IF(VLOOKUP($A185,'[1]2. Child Protection'!$B$8:$BG$226,'[1]2. Child Protection'!AB$1,FALSE)=H185,"",VLOOKUP($A185,'[1]2. Child Protection'!$B$8:$BG$226,'[1]2. Child Protection'!AB$1,FALSE))</f>
        <v>UNSD Population and Vital Statistics Report, January 2021, latest update on 4 Jan 2022</v>
      </c>
    </row>
    <row r="186" spans="1:16" x14ac:dyDescent="0.3">
      <c r="A186" s="2" t="s">
        <v>267</v>
      </c>
      <c r="B186" s="13">
        <v>100</v>
      </c>
      <c r="C186" s="14" t="s">
        <v>19</v>
      </c>
      <c r="D186" s="13">
        <v>100</v>
      </c>
      <c r="E186" s="14" t="s">
        <v>19</v>
      </c>
      <c r="F186" s="13">
        <v>100</v>
      </c>
      <c r="G186" s="14" t="s">
        <v>19</v>
      </c>
      <c r="H186" s="17" t="s">
        <v>30</v>
      </c>
      <c r="J186" s="52" t="str">
        <f>IF(VLOOKUP($A186,'[1]2. Child Protection'!$B$8:$BG$226,'[1]2. Child Protection'!V$1,FALSE)=B186,"",VLOOKUP($A186,'[1]2. Child Protection'!$B$8:$BG$226,'[1]2. Child Protection'!V$1,FALSE)-B186)</f>
        <v/>
      </c>
      <c r="K186" s="52" t="str">
        <f>IF(VLOOKUP($A186,'[1]2. Child Protection'!$B$8:$BG$226,'[1]2. Child Protection'!W$1,FALSE)=C186,"",VLOOKUP($A186,'[1]2. Child Protection'!$B$8:$BG$226,'[1]2. Child Protection'!W$1,FALSE))</f>
        <v/>
      </c>
      <c r="L186" s="52" t="str">
        <f>IF(VLOOKUP($A186,'[1]2. Child Protection'!$B$8:$BG$226,'[1]2. Child Protection'!X$1,FALSE)=D186,"",VLOOKUP($A186,'[1]2. Child Protection'!$B$8:$BG$226,'[1]2. Child Protection'!X$1,FALSE)-D186)</f>
        <v/>
      </c>
      <c r="M186" s="52" t="str">
        <f>IF(VLOOKUP($A186,'[1]2. Child Protection'!$B$8:$BG$226,'[1]2. Child Protection'!Y$1,FALSE)=E186,"",VLOOKUP($A186,'[1]2. Child Protection'!$B$8:$BG$226,'[1]2. Child Protection'!Y$1,FALSE))</f>
        <v/>
      </c>
      <c r="N186" s="52" t="str">
        <f>IF(VLOOKUP($A186,'[1]2. Child Protection'!$B$8:$BG$226,'[1]2. Child Protection'!Z$1,FALSE)=F186,"",VLOOKUP($A186,'[1]2. Child Protection'!$B$8:$BG$226,'[1]2. Child Protection'!Z$1,FALSE)-F186)</f>
        <v/>
      </c>
      <c r="O186" s="52" t="str">
        <f>IF(VLOOKUP($A186,'[1]2. Child Protection'!$B$8:$BG$226,'[1]2. Child Protection'!AA$1,FALSE)=G186,"",VLOOKUP($A186,'[1]2. Child Protection'!$B$8:$BG$226,'[1]2. Child Protection'!AA$1,FALSE))</f>
        <v/>
      </c>
      <c r="P186" s="3" t="str">
        <f>IF(VLOOKUP($A186,'[1]2. Child Protection'!$B$8:$BG$226,'[1]2. Child Protection'!AB$1,FALSE)=H186,"",VLOOKUP($A186,'[1]2. Child Protection'!$B$8:$BG$226,'[1]2. Child Protection'!AB$1,FALSE))</f>
        <v>UNSD Population and Vital Statistics Report, January 2021, latest update on 4 Jan 2022</v>
      </c>
    </row>
    <row r="187" spans="1:16" x14ac:dyDescent="0.3">
      <c r="A187" s="2" t="s">
        <v>268</v>
      </c>
      <c r="B187" s="13">
        <v>96</v>
      </c>
      <c r="C187" s="14" t="s">
        <v>36</v>
      </c>
      <c r="D187" s="15">
        <v>96.3</v>
      </c>
      <c r="E187" s="16" t="s">
        <v>36</v>
      </c>
      <c r="F187" s="15">
        <v>95.8</v>
      </c>
      <c r="G187" s="16" t="s">
        <v>36</v>
      </c>
      <c r="H187" s="17" t="s">
        <v>54</v>
      </c>
      <c r="J187" s="52" t="str">
        <f>IF(VLOOKUP($A187,'[1]2. Child Protection'!$B$8:$BG$226,'[1]2. Child Protection'!V$1,FALSE)=B187,"",VLOOKUP($A187,'[1]2. Child Protection'!$B$8:$BG$226,'[1]2. Child Protection'!V$1,FALSE)-B187)</f>
        <v/>
      </c>
      <c r="K187" s="52" t="str">
        <f>IF(VLOOKUP($A187,'[1]2. Child Protection'!$B$8:$BG$226,'[1]2. Child Protection'!W$1,FALSE)=C187,"",VLOOKUP($A187,'[1]2. Child Protection'!$B$8:$BG$226,'[1]2. Child Protection'!W$1,FALSE))</f>
        <v/>
      </c>
      <c r="L187" s="52" t="str">
        <f>IF(VLOOKUP($A187,'[1]2. Child Protection'!$B$8:$BG$226,'[1]2. Child Protection'!X$1,FALSE)=D187,"",VLOOKUP($A187,'[1]2. Child Protection'!$B$8:$BG$226,'[1]2. Child Protection'!X$1,FALSE)-D187)</f>
        <v/>
      </c>
      <c r="M187" s="52" t="str">
        <f>IF(VLOOKUP($A187,'[1]2. Child Protection'!$B$8:$BG$226,'[1]2. Child Protection'!Y$1,FALSE)=E187,"",VLOOKUP($A187,'[1]2. Child Protection'!$B$8:$BG$226,'[1]2. Child Protection'!Y$1,FALSE))</f>
        <v/>
      </c>
      <c r="N187" s="52" t="str">
        <f>IF(VLOOKUP($A187,'[1]2. Child Protection'!$B$8:$BG$226,'[1]2. Child Protection'!Z$1,FALSE)=F187,"",VLOOKUP($A187,'[1]2. Child Protection'!$B$8:$BG$226,'[1]2. Child Protection'!Z$1,FALSE)-F187)</f>
        <v/>
      </c>
      <c r="O187" s="52" t="str">
        <f>IF(VLOOKUP($A187,'[1]2. Child Protection'!$B$8:$BG$226,'[1]2. Child Protection'!AA$1,FALSE)=G187,"",VLOOKUP($A187,'[1]2. Child Protection'!$B$8:$BG$226,'[1]2. Child Protection'!AA$1,FALSE))</f>
        <v/>
      </c>
      <c r="P187" s="3" t="str">
        <f>IF(VLOOKUP($A187,'[1]2. Child Protection'!$B$8:$BG$226,'[1]2. Child Protection'!AB$1,FALSE)=H187,"",VLOOKUP($A187,'[1]2. Child Protection'!$B$8:$BG$226,'[1]2. Child Protection'!AB$1,FALSE))</f>
        <v/>
      </c>
    </row>
    <row r="188" spans="1:16" x14ac:dyDescent="0.3">
      <c r="A188" s="2" t="s">
        <v>269</v>
      </c>
      <c r="B188" s="13">
        <v>95.8</v>
      </c>
      <c r="C188" s="14" t="s">
        <v>12</v>
      </c>
      <c r="D188" s="15">
        <v>95.9</v>
      </c>
      <c r="E188" s="16" t="s">
        <v>12</v>
      </c>
      <c r="F188" s="15">
        <v>95.7</v>
      </c>
      <c r="G188" s="16" t="s">
        <v>12</v>
      </c>
      <c r="H188" s="17" t="s">
        <v>218</v>
      </c>
      <c r="J188" s="52" t="str">
        <f>IF(VLOOKUP($A188,'[1]2. Child Protection'!$B$8:$BG$226,'[1]2. Child Protection'!V$1,FALSE)=B188,"",VLOOKUP($A188,'[1]2. Child Protection'!$B$8:$BG$226,'[1]2. Child Protection'!V$1,FALSE)-B188)</f>
        <v/>
      </c>
      <c r="K188" s="52" t="str">
        <f>IF(VLOOKUP($A188,'[1]2. Child Protection'!$B$8:$BG$226,'[1]2. Child Protection'!W$1,FALSE)=C188,"",VLOOKUP($A188,'[1]2. Child Protection'!$B$8:$BG$226,'[1]2. Child Protection'!W$1,FALSE))</f>
        <v/>
      </c>
      <c r="L188" s="52" t="str">
        <f>IF(VLOOKUP($A188,'[1]2. Child Protection'!$B$8:$BG$226,'[1]2. Child Protection'!X$1,FALSE)=D188,"",VLOOKUP($A188,'[1]2. Child Protection'!$B$8:$BG$226,'[1]2. Child Protection'!X$1,FALSE)-D188)</f>
        <v/>
      </c>
      <c r="M188" s="52" t="str">
        <f>IF(VLOOKUP($A188,'[1]2. Child Protection'!$B$8:$BG$226,'[1]2. Child Protection'!Y$1,FALSE)=E188,"",VLOOKUP($A188,'[1]2. Child Protection'!$B$8:$BG$226,'[1]2. Child Protection'!Y$1,FALSE))</f>
        <v/>
      </c>
      <c r="N188" s="52" t="str">
        <f>IF(VLOOKUP($A188,'[1]2. Child Protection'!$B$8:$BG$226,'[1]2. Child Protection'!Z$1,FALSE)=F188,"",VLOOKUP($A188,'[1]2. Child Protection'!$B$8:$BG$226,'[1]2. Child Protection'!Z$1,FALSE)-F188)</f>
        <v/>
      </c>
      <c r="O188" s="52" t="str">
        <f>IF(VLOOKUP($A188,'[1]2. Child Protection'!$B$8:$BG$226,'[1]2. Child Protection'!AA$1,FALSE)=G188,"",VLOOKUP($A188,'[1]2. Child Protection'!$B$8:$BG$226,'[1]2. Child Protection'!AA$1,FALSE))</f>
        <v/>
      </c>
      <c r="P188" s="3" t="str">
        <f>IF(VLOOKUP($A188,'[1]2. Child Protection'!$B$8:$BG$226,'[1]2. Child Protection'!AB$1,FALSE)=H188,"",VLOOKUP($A188,'[1]2. Child Protection'!$B$8:$BG$226,'[1]2. Child Protection'!AB$1,FALSE))</f>
        <v/>
      </c>
    </row>
    <row r="189" spans="1:16" x14ac:dyDescent="0.3">
      <c r="A189" s="2" t="s">
        <v>270</v>
      </c>
      <c r="B189" s="13">
        <v>99.8</v>
      </c>
      <c r="C189" s="14" t="s">
        <v>12</v>
      </c>
      <c r="D189" s="15">
        <v>99.7</v>
      </c>
      <c r="E189" s="16" t="s">
        <v>12</v>
      </c>
      <c r="F189" s="15">
        <v>99.7</v>
      </c>
      <c r="G189" s="16" t="s">
        <v>12</v>
      </c>
      <c r="H189" s="17" t="s">
        <v>38</v>
      </c>
      <c r="J189" s="52" t="str">
        <f>IF(VLOOKUP($A189,'[1]2. Child Protection'!$B$8:$BG$226,'[1]2. Child Protection'!V$1,FALSE)=B189,"",VLOOKUP($A189,'[1]2. Child Protection'!$B$8:$BG$226,'[1]2. Child Protection'!V$1,FALSE)-B189)</f>
        <v/>
      </c>
      <c r="K189" s="52" t="str">
        <f>IF(VLOOKUP($A189,'[1]2. Child Protection'!$B$8:$BG$226,'[1]2. Child Protection'!W$1,FALSE)=C189,"",VLOOKUP($A189,'[1]2. Child Protection'!$B$8:$BG$226,'[1]2. Child Protection'!W$1,FALSE))</f>
        <v/>
      </c>
      <c r="L189" s="52" t="str">
        <f>IF(VLOOKUP($A189,'[1]2. Child Protection'!$B$8:$BG$226,'[1]2. Child Protection'!X$1,FALSE)=D189,"",VLOOKUP($A189,'[1]2. Child Protection'!$B$8:$BG$226,'[1]2. Child Protection'!X$1,FALSE)-D189)</f>
        <v/>
      </c>
      <c r="M189" s="52" t="str">
        <f>IF(VLOOKUP($A189,'[1]2. Child Protection'!$B$8:$BG$226,'[1]2. Child Protection'!Y$1,FALSE)=E189,"",VLOOKUP($A189,'[1]2. Child Protection'!$B$8:$BG$226,'[1]2. Child Protection'!Y$1,FALSE))</f>
        <v/>
      </c>
      <c r="N189" s="52" t="str">
        <f>IF(VLOOKUP($A189,'[1]2. Child Protection'!$B$8:$BG$226,'[1]2. Child Protection'!Z$1,FALSE)=F189,"",VLOOKUP($A189,'[1]2. Child Protection'!$B$8:$BG$226,'[1]2. Child Protection'!Z$1,FALSE)-F189)</f>
        <v/>
      </c>
      <c r="O189" s="52" t="str">
        <f>IF(VLOOKUP($A189,'[1]2. Child Protection'!$B$8:$BG$226,'[1]2. Child Protection'!AA$1,FALSE)=G189,"",VLOOKUP($A189,'[1]2. Child Protection'!$B$8:$BG$226,'[1]2. Child Protection'!AA$1,FALSE))</f>
        <v/>
      </c>
      <c r="P189" s="3" t="str">
        <f>IF(VLOOKUP($A189,'[1]2. Child Protection'!$B$8:$BG$226,'[1]2. Child Protection'!AB$1,FALSE)=H189,"",VLOOKUP($A189,'[1]2. Child Protection'!$B$8:$BG$226,'[1]2. Child Protection'!AB$1,FALSE))</f>
        <v/>
      </c>
    </row>
    <row r="190" spans="1:16" x14ac:dyDescent="0.3">
      <c r="A190" s="2" t="s">
        <v>271</v>
      </c>
      <c r="B190" s="13">
        <v>60.4</v>
      </c>
      <c r="C190" s="14" t="s">
        <v>12</v>
      </c>
      <c r="D190" s="15">
        <v>59.8</v>
      </c>
      <c r="E190" s="16" t="s">
        <v>12</v>
      </c>
      <c r="F190" s="15">
        <v>61</v>
      </c>
      <c r="G190" s="16" t="s">
        <v>12</v>
      </c>
      <c r="H190" s="17" t="s">
        <v>112</v>
      </c>
      <c r="J190" s="52" t="str">
        <f>IF(VLOOKUP($A190,'[1]2. Child Protection'!$B$8:$BG$226,'[1]2. Child Protection'!V$1,FALSE)=B190,"",VLOOKUP($A190,'[1]2. Child Protection'!$B$8:$BG$226,'[1]2. Child Protection'!V$1,FALSE)-B190)</f>
        <v/>
      </c>
      <c r="K190" s="52" t="str">
        <f>IF(VLOOKUP($A190,'[1]2. Child Protection'!$B$8:$BG$226,'[1]2. Child Protection'!W$1,FALSE)=C190,"",VLOOKUP($A190,'[1]2. Child Protection'!$B$8:$BG$226,'[1]2. Child Protection'!W$1,FALSE))</f>
        <v/>
      </c>
      <c r="L190" s="52" t="str">
        <f>IF(VLOOKUP($A190,'[1]2. Child Protection'!$B$8:$BG$226,'[1]2. Child Protection'!X$1,FALSE)=D190,"",VLOOKUP($A190,'[1]2. Child Protection'!$B$8:$BG$226,'[1]2. Child Protection'!X$1,FALSE)-D190)</f>
        <v/>
      </c>
      <c r="M190" s="52" t="str">
        <f>IF(VLOOKUP($A190,'[1]2. Child Protection'!$B$8:$BG$226,'[1]2. Child Protection'!Y$1,FALSE)=E190,"",VLOOKUP($A190,'[1]2. Child Protection'!$B$8:$BG$226,'[1]2. Child Protection'!Y$1,FALSE))</f>
        <v/>
      </c>
      <c r="N190" s="52" t="str">
        <f>IF(VLOOKUP($A190,'[1]2. Child Protection'!$B$8:$BG$226,'[1]2. Child Protection'!Z$1,FALSE)=F190,"",VLOOKUP($A190,'[1]2. Child Protection'!$B$8:$BG$226,'[1]2. Child Protection'!Z$1,FALSE)-F190)</f>
        <v/>
      </c>
      <c r="O190" s="52" t="str">
        <f>IF(VLOOKUP($A190,'[1]2. Child Protection'!$B$8:$BG$226,'[1]2. Child Protection'!AA$1,FALSE)=G190,"",VLOOKUP($A190,'[1]2. Child Protection'!$B$8:$BG$226,'[1]2. Child Protection'!AA$1,FALSE))</f>
        <v/>
      </c>
      <c r="P190" s="3" t="str">
        <f>IF(VLOOKUP($A190,'[1]2. Child Protection'!$B$8:$BG$226,'[1]2. Child Protection'!AB$1,FALSE)=H190,"",VLOOKUP($A190,'[1]2. Child Protection'!$B$8:$BG$226,'[1]2. Child Protection'!AB$1,FALSE))</f>
        <v/>
      </c>
    </row>
    <row r="191" spans="1:16" x14ac:dyDescent="0.3">
      <c r="A191" s="2" t="s">
        <v>272</v>
      </c>
      <c r="B191" s="13">
        <v>82.9</v>
      </c>
      <c r="C191" s="14" t="s">
        <v>12</v>
      </c>
      <c r="D191" s="15">
        <v>83.9</v>
      </c>
      <c r="E191" s="16" t="s">
        <v>12</v>
      </c>
      <c r="F191" s="15">
        <v>81.7</v>
      </c>
      <c r="G191" s="16" t="s">
        <v>12</v>
      </c>
      <c r="H191" s="17" t="s">
        <v>157</v>
      </c>
      <c r="J191" s="52" t="str">
        <f>IF(VLOOKUP($A191,'[1]2. Child Protection'!$B$8:$BG$226,'[1]2. Child Protection'!V$1,FALSE)=B191,"",VLOOKUP($A191,'[1]2. Child Protection'!$B$8:$BG$226,'[1]2. Child Protection'!V$1,FALSE)-B191)</f>
        <v/>
      </c>
      <c r="K191" s="52" t="str">
        <f>IF(VLOOKUP($A191,'[1]2. Child Protection'!$B$8:$BG$226,'[1]2. Child Protection'!W$1,FALSE)=C191,"",VLOOKUP($A191,'[1]2. Child Protection'!$B$8:$BG$226,'[1]2. Child Protection'!W$1,FALSE))</f>
        <v/>
      </c>
      <c r="L191" s="52" t="str">
        <f>IF(VLOOKUP($A191,'[1]2. Child Protection'!$B$8:$BG$226,'[1]2. Child Protection'!X$1,FALSE)=D191,"",VLOOKUP($A191,'[1]2. Child Protection'!$B$8:$BG$226,'[1]2. Child Protection'!X$1,FALSE)-D191)</f>
        <v/>
      </c>
      <c r="M191" s="52" t="str">
        <f>IF(VLOOKUP($A191,'[1]2. Child Protection'!$B$8:$BG$226,'[1]2. Child Protection'!Y$1,FALSE)=E191,"",VLOOKUP($A191,'[1]2. Child Protection'!$B$8:$BG$226,'[1]2. Child Protection'!Y$1,FALSE))</f>
        <v/>
      </c>
      <c r="N191" s="52" t="str">
        <f>IF(VLOOKUP($A191,'[1]2. Child Protection'!$B$8:$BG$226,'[1]2. Child Protection'!Z$1,FALSE)=F191,"",VLOOKUP($A191,'[1]2. Child Protection'!$B$8:$BG$226,'[1]2. Child Protection'!Z$1,FALSE)-F191)</f>
        <v/>
      </c>
      <c r="O191" s="52" t="str">
        <f>IF(VLOOKUP($A191,'[1]2. Child Protection'!$B$8:$BG$226,'[1]2. Child Protection'!AA$1,FALSE)=G191,"",VLOOKUP($A191,'[1]2. Child Protection'!$B$8:$BG$226,'[1]2. Child Protection'!AA$1,FALSE))</f>
        <v/>
      </c>
      <c r="P191" s="3" t="str">
        <f>IF(VLOOKUP($A191,'[1]2. Child Protection'!$B$8:$BG$226,'[1]2. Child Protection'!AB$1,FALSE)=H191,"",VLOOKUP($A191,'[1]2. Child Protection'!$B$8:$BG$226,'[1]2. Child Protection'!AB$1,FALSE))</f>
        <v/>
      </c>
    </row>
    <row r="192" spans="1:16" x14ac:dyDescent="0.3">
      <c r="A192" s="2" t="s">
        <v>299</v>
      </c>
      <c r="B192" s="15" t="s">
        <v>23</v>
      </c>
      <c r="C192" s="14" t="s">
        <v>23</v>
      </c>
      <c r="D192" s="15" t="s">
        <v>23</v>
      </c>
      <c r="E192" s="16" t="s">
        <v>23</v>
      </c>
      <c r="F192" s="15" t="s">
        <v>23</v>
      </c>
      <c r="G192" s="16" t="s">
        <v>23</v>
      </c>
      <c r="H192" s="17" t="s">
        <v>23</v>
      </c>
      <c r="J192" s="52" t="str">
        <f>IF(VLOOKUP($A192,'[1]2. Child Protection'!$B$8:$BG$226,'[1]2. Child Protection'!V$1,FALSE)=B192,"",VLOOKUP($A192,'[1]2. Child Protection'!$B$8:$BG$226,'[1]2. Child Protection'!V$1,FALSE)-B192)</f>
        <v/>
      </c>
      <c r="K192" s="52">
        <f>IF(VLOOKUP($A192,'[1]2. Child Protection'!$B$8:$BG$226,'[1]2. Child Protection'!W$1,FALSE)=C192,"",VLOOKUP($A192,'[1]2. Child Protection'!$B$8:$BG$226,'[1]2. Child Protection'!W$1,FALSE))</f>
        <v>0</v>
      </c>
      <c r="L192" s="52" t="str">
        <f>IF(VLOOKUP($A192,'[1]2. Child Protection'!$B$8:$BG$226,'[1]2. Child Protection'!X$1,FALSE)=D192,"",VLOOKUP($A192,'[1]2. Child Protection'!$B$8:$BG$226,'[1]2. Child Protection'!X$1,FALSE)-D192)</f>
        <v/>
      </c>
      <c r="M192" s="52">
        <f>IF(VLOOKUP($A192,'[1]2. Child Protection'!$B$8:$BG$226,'[1]2. Child Protection'!Y$1,FALSE)=E192,"",VLOOKUP($A192,'[1]2. Child Protection'!$B$8:$BG$226,'[1]2. Child Protection'!Y$1,FALSE))</f>
        <v>0</v>
      </c>
      <c r="N192" s="52" t="str">
        <f>IF(VLOOKUP($A192,'[1]2. Child Protection'!$B$8:$BG$226,'[1]2. Child Protection'!Z$1,FALSE)=F192,"",VLOOKUP($A192,'[1]2. Child Protection'!$B$8:$BG$226,'[1]2. Child Protection'!Z$1,FALSE)-F192)</f>
        <v/>
      </c>
      <c r="O192" s="52">
        <f>IF(VLOOKUP($A192,'[1]2. Child Protection'!$B$8:$BG$226,'[1]2. Child Protection'!AA$1,FALSE)=G192,"",VLOOKUP($A192,'[1]2. Child Protection'!$B$8:$BG$226,'[1]2. Child Protection'!AA$1,FALSE))</f>
        <v>0</v>
      </c>
      <c r="P192" s="3">
        <f>IF(VLOOKUP($A192,'[1]2. Child Protection'!$B$8:$BG$226,'[1]2. Child Protection'!AB$1,FALSE)=H192,"",VLOOKUP($A192,'[1]2. Child Protection'!$B$8:$BG$226,'[1]2. Child Protection'!AB$1,FALSE))</f>
        <v>0</v>
      </c>
    </row>
    <row r="193" spans="1:16" x14ac:dyDescent="0.3">
      <c r="A193" s="2" t="s">
        <v>273</v>
      </c>
      <c r="B193" s="13">
        <v>97.7</v>
      </c>
      <c r="C193" s="14" t="s">
        <v>12</v>
      </c>
      <c r="D193" s="15">
        <v>97.3</v>
      </c>
      <c r="E193" s="16" t="s">
        <v>12</v>
      </c>
      <c r="F193" s="15">
        <v>98.1</v>
      </c>
      <c r="G193" s="16" t="s">
        <v>12</v>
      </c>
      <c r="H193" s="17" t="s">
        <v>38</v>
      </c>
      <c r="J193" s="52" t="str">
        <f>IF(VLOOKUP($A193,'[1]2. Child Protection'!$B$8:$BG$226,'[1]2. Child Protection'!V$1,FALSE)=B193,"",VLOOKUP($A193,'[1]2. Child Protection'!$B$8:$BG$226,'[1]2. Child Protection'!V$1,FALSE)-B193)</f>
        <v/>
      </c>
      <c r="K193" s="52" t="str">
        <f>IF(VLOOKUP($A193,'[1]2. Child Protection'!$B$8:$BG$226,'[1]2. Child Protection'!W$1,FALSE)=C193,"",VLOOKUP($A193,'[1]2. Child Protection'!$B$8:$BG$226,'[1]2. Child Protection'!W$1,FALSE))</f>
        <v/>
      </c>
      <c r="L193" s="52" t="str">
        <f>IF(VLOOKUP($A193,'[1]2. Child Protection'!$B$8:$BG$226,'[1]2. Child Protection'!X$1,FALSE)=D193,"",VLOOKUP($A193,'[1]2. Child Protection'!$B$8:$BG$226,'[1]2. Child Protection'!X$1,FALSE)-D193)</f>
        <v/>
      </c>
      <c r="M193" s="52" t="str">
        <f>IF(VLOOKUP($A193,'[1]2. Child Protection'!$B$8:$BG$226,'[1]2. Child Protection'!Y$1,FALSE)=E193,"",VLOOKUP($A193,'[1]2. Child Protection'!$B$8:$BG$226,'[1]2. Child Protection'!Y$1,FALSE))</f>
        <v/>
      </c>
      <c r="N193" s="52" t="str">
        <f>IF(VLOOKUP($A193,'[1]2. Child Protection'!$B$8:$BG$226,'[1]2. Child Protection'!Z$1,FALSE)=F193,"",VLOOKUP($A193,'[1]2. Child Protection'!$B$8:$BG$226,'[1]2. Child Protection'!Z$1,FALSE)-F193)</f>
        <v/>
      </c>
      <c r="O193" s="52" t="str">
        <f>IF(VLOOKUP($A193,'[1]2. Child Protection'!$B$8:$BG$226,'[1]2. Child Protection'!AA$1,FALSE)=G193,"",VLOOKUP($A193,'[1]2. Child Protection'!$B$8:$BG$226,'[1]2. Child Protection'!AA$1,FALSE))</f>
        <v/>
      </c>
      <c r="P193" s="3" t="str">
        <f>IF(VLOOKUP($A193,'[1]2. Child Protection'!$B$8:$BG$226,'[1]2. Child Protection'!AB$1,FALSE)=H193,"",VLOOKUP($A193,'[1]2. Child Protection'!$B$8:$BG$226,'[1]2. Child Protection'!AB$1,FALSE))</f>
        <v/>
      </c>
    </row>
    <row r="194" spans="1:16" x14ac:dyDescent="0.3">
      <c r="A194" s="2" t="s">
        <v>275</v>
      </c>
      <c r="B194" s="13">
        <v>96.5</v>
      </c>
      <c r="C194" s="14" t="s">
        <v>12</v>
      </c>
      <c r="D194" s="15">
        <v>96.5</v>
      </c>
      <c r="E194" s="16" t="s">
        <v>12</v>
      </c>
      <c r="F194" s="15">
        <v>96.5</v>
      </c>
      <c r="G194" s="16" t="s">
        <v>12</v>
      </c>
      <c r="H194" s="17" t="s">
        <v>233</v>
      </c>
      <c r="J194" s="52" t="str">
        <f>IF(VLOOKUP($A194,'[1]2. Child Protection'!$B$8:$BG$226,'[1]2. Child Protection'!V$1,FALSE)=B194,"",VLOOKUP($A194,'[1]2. Child Protection'!$B$8:$BG$226,'[1]2. Child Protection'!V$1,FALSE)-B194)</f>
        <v/>
      </c>
      <c r="K194" s="52" t="str">
        <f>IF(VLOOKUP($A194,'[1]2. Child Protection'!$B$8:$BG$226,'[1]2. Child Protection'!W$1,FALSE)=C194,"",VLOOKUP($A194,'[1]2. Child Protection'!$B$8:$BG$226,'[1]2. Child Protection'!W$1,FALSE))</f>
        <v>x</v>
      </c>
      <c r="L194" s="52" t="str">
        <f>IF(VLOOKUP($A194,'[1]2. Child Protection'!$B$8:$BG$226,'[1]2. Child Protection'!X$1,FALSE)=D194,"",VLOOKUP($A194,'[1]2. Child Protection'!$B$8:$BG$226,'[1]2. Child Protection'!X$1,FALSE)-D194)</f>
        <v/>
      </c>
      <c r="M194" s="52" t="str">
        <f>IF(VLOOKUP($A194,'[1]2. Child Protection'!$B$8:$BG$226,'[1]2. Child Protection'!Y$1,FALSE)=E194,"",VLOOKUP($A194,'[1]2. Child Protection'!$B$8:$BG$226,'[1]2. Child Protection'!Y$1,FALSE))</f>
        <v>x</v>
      </c>
      <c r="N194" s="52" t="str">
        <f>IF(VLOOKUP($A194,'[1]2. Child Protection'!$B$8:$BG$226,'[1]2. Child Protection'!Z$1,FALSE)=F194,"",VLOOKUP($A194,'[1]2. Child Protection'!$B$8:$BG$226,'[1]2. Child Protection'!Z$1,FALSE)-F194)</f>
        <v/>
      </c>
      <c r="O194" s="52" t="str">
        <f>IF(VLOOKUP($A194,'[1]2. Child Protection'!$B$8:$BG$226,'[1]2. Child Protection'!AA$1,FALSE)=G194,"",VLOOKUP($A194,'[1]2. Child Protection'!$B$8:$BG$226,'[1]2. Child Protection'!AA$1,FALSE))</f>
        <v>x</v>
      </c>
      <c r="P194" s="3" t="str">
        <f>IF(VLOOKUP($A194,'[1]2. Child Protection'!$B$8:$BG$226,'[1]2. Child Protection'!AB$1,FALSE)=H194,"",VLOOKUP($A194,'[1]2. Child Protection'!$B$8:$BG$226,'[1]2. Child Protection'!AB$1,FALSE))</f>
        <v/>
      </c>
    </row>
    <row r="195" spans="1:16" x14ac:dyDescent="0.3">
      <c r="A195" s="2" t="s">
        <v>276</v>
      </c>
      <c r="B195" s="13">
        <v>99.9</v>
      </c>
      <c r="C195" s="14" t="s">
        <v>12</v>
      </c>
      <c r="D195" s="15">
        <v>99.9</v>
      </c>
      <c r="E195" s="16" t="s">
        <v>12</v>
      </c>
      <c r="F195" s="15">
        <v>99.9</v>
      </c>
      <c r="G195" s="16" t="s">
        <v>12</v>
      </c>
      <c r="H195" s="17" t="s">
        <v>117</v>
      </c>
      <c r="J195" s="52" t="str">
        <f>IF(VLOOKUP($A195,'[1]2. Child Protection'!$B$8:$BG$226,'[1]2. Child Protection'!V$1,FALSE)=B195,"",VLOOKUP($A195,'[1]2. Child Protection'!$B$8:$BG$226,'[1]2. Child Protection'!V$1,FALSE)-B195)</f>
        <v/>
      </c>
      <c r="K195" s="52" t="str">
        <f>IF(VLOOKUP($A195,'[1]2. Child Protection'!$B$8:$BG$226,'[1]2. Child Protection'!W$1,FALSE)=C195,"",VLOOKUP($A195,'[1]2. Child Protection'!$B$8:$BG$226,'[1]2. Child Protection'!W$1,FALSE))</f>
        <v/>
      </c>
      <c r="L195" s="52" t="str">
        <f>IF(VLOOKUP($A195,'[1]2. Child Protection'!$B$8:$BG$226,'[1]2. Child Protection'!X$1,FALSE)=D195,"",VLOOKUP($A195,'[1]2. Child Protection'!$B$8:$BG$226,'[1]2. Child Protection'!X$1,FALSE)-D195)</f>
        <v/>
      </c>
      <c r="M195" s="52" t="str">
        <f>IF(VLOOKUP($A195,'[1]2. Child Protection'!$B$8:$BG$226,'[1]2. Child Protection'!Y$1,FALSE)=E195,"",VLOOKUP($A195,'[1]2. Child Protection'!$B$8:$BG$226,'[1]2. Child Protection'!Y$1,FALSE))</f>
        <v/>
      </c>
      <c r="N195" s="52" t="str">
        <f>IF(VLOOKUP($A195,'[1]2. Child Protection'!$B$8:$BG$226,'[1]2. Child Protection'!Z$1,FALSE)=F195,"",VLOOKUP($A195,'[1]2. Child Protection'!$B$8:$BG$226,'[1]2. Child Protection'!Z$1,FALSE)-F195)</f>
        <v/>
      </c>
      <c r="O195" s="52" t="str">
        <f>IF(VLOOKUP($A195,'[1]2. Child Protection'!$B$8:$BG$226,'[1]2. Child Protection'!AA$1,FALSE)=G195,"",VLOOKUP($A195,'[1]2. Child Protection'!$B$8:$BG$226,'[1]2. Child Protection'!AA$1,FALSE))</f>
        <v/>
      </c>
      <c r="P195" s="3" t="str">
        <f>IF(VLOOKUP($A195,'[1]2. Child Protection'!$B$8:$BG$226,'[1]2. Child Protection'!AB$1,FALSE)=H195,"",VLOOKUP($A195,'[1]2. Child Protection'!$B$8:$BG$226,'[1]2. Child Protection'!AB$1,FALSE))</f>
        <v/>
      </c>
    </row>
    <row r="196" spans="1:16" x14ac:dyDescent="0.3">
      <c r="A196" s="2" t="s">
        <v>277</v>
      </c>
      <c r="B196" s="13">
        <v>98.4</v>
      </c>
      <c r="C196" s="14" t="s">
        <v>28</v>
      </c>
      <c r="D196" s="15">
        <v>98.2</v>
      </c>
      <c r="E196" s="16" t="s">
        <v>28</v>
      </c>
      <c r="F196" s="15">
        <v>98.7</v>
      </c>
      <c r="G196" s="16" t="s">
        <v>28</v>
      </c>
      <c r="H196" s="17" t="s">
        <v>71</v>
      </c>
      <c r="J196" s="52" t="str">
        <f>IF(VLOOKUP($A196,'[1]2. Child Protection'!$B$8:$BG$226,'[1]2. Child Protection'!V$1,FALSE)=B196,"",VLOOKUP($A196,'[1]2. Child Protection'!$B$8:$BG$226,'[1]2. Child Protection'!V$1,FALSE)-B196)</f>
        <v/>
      </c>
      <c r="K196" s="52" t="str">
        <f>IF(VLOOKUP($A196,'[1]2. Child Protection'!$B$8:$BG$226,'[1]2. Child Protection'!W$1,FALSE)=C196,"",VLOOKUP($A196,'[1]2. Child Protection'!$B$8:$BG$226,'[1]2. Child Protection'!W$1,FALSE))</f>
        <v/>
      </c>
      <c r="L196" s="52" t="str">
        <f>IF(VLOOKUP($A196,'[1]2. Child Protection'!$B$8:$BG$226,'[1]2. Child Protection'!X$1,FALSE)=D196,"",VLOOKUP($A196,'[1]2. Child Protection'!$B$8:$BG$226,'[1]2. Child Protection'!X$1,FALSE)-D196)</f>
        <v/>
      </c>
      <c r="M196" s="52" t="str">
        <f>IF(VLOOKUP($A196,'[1]2. Child Protection'!$B$8:$BG$226,'[1]2. Child Protection'!Y$1,FALSE)=E196,"",VLOOKUP($A196,'[1]2. Child Protection'!$B$8:$BG$226,'[1]2. Child Protection'!Y$1,FALSE))</f>
        <v/>
      </c>
      <c r="N196" s="52" t="str">
        <f>IF(VLOOKUP($A196,'[1]2. Child Protection'!$B$8:$BG$226,'[1]2. Child Protection'!Z$1,FALSE)=F196,"",VLOOKUP($A196,'[1]2. Child Protection'!$B$8:$BG$226,'[1]2. Child Protection'!Z$1,FALSE)-F196)</f>
        <v/>
      </c>
      <c r="O196" s="52" t="str">
        <f>IF(VLOOKUP($A196,'[1]2. Child Protection'!$B$8:$BG$226,'[1]2. Child Protection'!AA$1,FALSE)=G196,"",VLOOKUP($A196,'[1]2. Child Protection'!$B$8:$BG$226,'[1]2. Child Protection'!AA$1,FALSE))</f>
        <v/>
      </c>
      <c r="P196" s="3" t="str">
        <f>IF(VLOOKUP($A196,'[1]2. Child Protection'!$B$8:$BG$226,'[1]2. Child Protection'!AB$1,FALSE)=H196,"",VLOOKUP($A196,'[1]2. Child Protection'!$B$8:$BG$226,'[1]2. Child Protection'!AB$1,FALSE))</f>
        <v/>
      </c>
    </row>
    <row r="197" spans="1:16" x14ac:dyDescent="0.3">
      <c r="A197" s="2" t="s">
        <v>278</v>
      </c>
      <c r="B197" s="13">
        <v>99.9</v>
      </c>
      <c r="C197" s="14" t="s">
        <v>12</v>
      </c>
      <c r="D197" s="13">
        <v>99.8</v>
      </c>
      <c r="E197" s="16" t="s">
        <v>12</v>
      </c>
      <c r="F197" s="13">
        <v>99.9</v>
      </c>
      <c r="G197" s="16" t="s">
        <v>12</v>
      </c>
      <c r="H197" s="17" t="s">
        <v>38</v>
      </c>
      <c r="J197" s="52" t="str">
        <f>IF(VLOOKUP($A197,'[1]2. Child Protection'!$B$8:$BG$226,'[1]2. Child Protection'!V$1,FALSE)=B197,"",VLOOKUP($A197,'[1]2. Child Protection'!$B$8:$BG$226,'[1]2. Child Protection'!V$1,FALSE)-B197)</f>
        <v/>
      </c>
      <c r="K197" s="52" t="str">
        <f>IF(VLOOKUP($A197,'[1]2. Child Protection'!$B$8:$BG$226,'[1]2. Child Protection'!W$1,FALSE)=C197,"",VLOOKUP($A197,'[1]2. Child Protection'!$B$8:$BG$226,'[1]2. Child Protection'!W$1,FALSE))</f>
        <v/>
      </c>
      <c r="L197" s="52" t="str">
        <f>IF(VLOOKUP($A197,'[1]2. Child Protection'!$B$8:$BG$226,'[1]2. Child Protection'!X$1,FALSE)=D197,"",VLOOKUP($A197,'[1]2. Child Protection'!$B$8:$BG$226,'[1]2. Child Protection'!X$1,FALSE)-D197)</f>
        <v/>
      </c>
      <c r="M197" s="52" t="str">
        <f>IF(VLOOKUP($A197,'[1]2. Child Protection'!$B$8:$BG$226,'[1]2. Child Protection'!Y$1,FALSE)=E197,"",VLOOKUP($A197,'[1]2. Child Protection'!$B$8:$BG$226,'[1]2. Child Protection'!Y$1,FALSE))</f>
        <v/>
      </c>
      <c r="N197" s="52" t="str">
        <f>IF(VLOOKUP($A197,'[1]2. Child Protection'!$B$8:$BG$226,'[1]2. Child Protection'!Z$1,FALSE)=F197,"",VLOOKUP($A197,'[1]2. Child Protection'!$B$8:$BG$226,'[1]2. Child Protection'!Z$1,FALSE)-F197)</f>
        <v/>
      </c>
      <c r="O197" s="52" t="str">
        <f>IF(VLOOKUP($A197,'[1]2. Child Protection'!$B$8:$BG$226,'[1]2. Child Protection'!AA$1,FALSE)=G197,"",VLOOKUP($A197,'[1]2. Child Protection'!$B$8:$BG$226,'[1]2. Child Protection'!AA$1,FALSE))</f>
        <v/>
      </c>
      <c r="P197" s="3" t="str">
        <f>IF(VLOOKUP($A197,'[1]2. Child Protection'!$B$8:$BG$226,'[1]2. Child Protection'!AB$1,FALSE)=H197,"",VLOOKUP($A197,'[1]2. Child Protection'!$B$8:$BG$226,'[1]2. Child Protection'!AB$1,FALSE))</f>
        <v/>
      </c>
    </row>
    <row r="198" spans="1:16" x14ac:dyDescent="0.3">
      <c r="A198" s="2" t="s">
        <v>305</v>
      </c>
      <c r="B198" s="15" t="s">
        <v>23</v>
      </c>
      <c r="C198" s="14" t="s">
        <v>23</v>
      </c>
      <c r="D198" s="15" t="s">
        <v>23</v>
      </c>
      <c r="E198" s="16" t="s">
        <v>23</v>
      </c>
      <c r="F198" s="15" t="s">
        <v>23</v>
      </c>
      <c r="G198" s="16" t="s">
        <v>23</v>
      </c>
      <c r="H198" s="17" t="s">
        <v>23</v>
      </c>
      <c r="J198" s="52" t="e">
        <f>IF(VLOOKUP($A198,'[1]2. Child Protection'!$B$8:$BG$226,'[1]2. Child Protection'!V$1,FALSE)=B198,"",VLOOKUP($A198,'[1]2. Child Protection'!$B$8:$BG$226,'[1]2. Child Protection'!V$1,FALSE)-B198)</f>
        <v>#VALUE!</v>
      </c>
      <c r="K198" s="52">
        <f>IF(VLOOKUP($A198,'[1]2. Child Protection'!$B$8:$BG$226,'[1]2. Child Protection'!W$1,FALSE)=C198,"",VLOOKUP($A198,'[1]2. Child Protection'!$B$8:$BG$226,'[1]2. Child Protection'!W$1,FALSE))</f>
        <v>0</v>
      </c>
      <c r="L198" s="52" t="e">
        <f>IF(VLOOKUP($A198,'[1]2. Child Protection'!$B$8:$BG$226,'[1]2. Child Protection'!X$1,FALSE)=D198,"",VLOOKUP($A198,'[1]2. Child Protection'!$B$8:$BG$226,'[1]2. Child Protection'!X$1,FALSE)-D198)</f>
        <v>#VALUE!</v>
      </c>
      <c r="M198" s="52">
        <f>IF(VLOOKUP($A198,'[1]2. Child Protection'!$B$8:$BG$226,'[1]2. Child Protection'!Y$1,FALSE)=E198,"",VLOOKUP($A198,'[1]2. Child Protection'!$B$8:$BG$226,'[1]2. Child Protection'!Y$1,FALSE))</f>
        <v>0</v>
      </c>
      <c r="N198" s="52" t="e">
        <f>IF(VLOOKUP($A198,'[1]2. Child Protection'!$B$8:$BG$226,'[1]2. Child Protection'!Z$1,FALSE)=F198,"",VLOOKUP($A198,'[1]2. Child Protection'!$B$8:$BG$226,'[1]2. Child Protection'!Z$1,FALSE)-F198)</f>
        <v>#VALUE!</v>
      </c>
      <c r="O198" s="52">
        <f>IF(VLOOKUP($A198,'[1]2. Child Protection'!$B$8:$BG$226,'[1]2. Child Protection'!AA$1,FALSE)=G198,"",VLOOKUP($A198,'[1]2. Child Protection'!$B$8:$BG$226,'[1]2. Child Protection'!AA$1,FALSE))</f>
        <v>0</v>
      </c>
      <c r="P198" s="3" t="str">
        <f>IF(VLOOKUP($A198,'[1]2. Child Protection'!$B$8:$BG$226,'[1]2. Child Protection'!AB$1,FALSE)=H198,"",VLOOKUP($A198,'[1]2. Child Protection'!$B$8:$BG$226,'[1]2. Child Protection'!AB$1,FALSE))</f>
        <v>MICS 2019-20</v>
      </c>
    </row>
    <row r="199" spans="1:16" x14ac:dyDescent="0.3">
      <c r="A199" s="2" t="s">
        <v>279</v>
      </c>
      <c r="B199" s="13">
        <v>49.9</v>
      </c>
      <c r="C199" s="14" t="s">
        <v>36</v>
      </c>
      <c r="D199" s="15">
        <v>49.2</v>
      </c>
      <c r="E199" s="16" t="s">
        <v>36</v>
      </c>
      <c r="F199" s="15">
        <v>50.6</v>
      </c>
      <c r="G199" s="16" t="s">
        <v>36</v>
      </c>
      <c r="H199" s="17" t="s">
        <v>280</v>
      </c>
      <c r="J199" s="52">
        <f>IF(VLOOKUP($A199,'[1]2. Child Protection'!$B$8:$BG$226,'[1]2. Child Protection'!V$1,FALSE)=B199,"",VLOOKUP($A199,'[1]2. Child Protection'!$B$8:$BG$226,'[1]2. Child Protection'!V$1,FALSE)-B199)</f>
        <v>37.300000000000004</v>
      </c>
      <c r="K199" s="52">
        <f>IF(VLOOKUP($A199,'[1]2. Child Protection'!$B$8:$BG$226,'[1]2. Child Protection'!W$1,FALSE)=C199,"",VLOOKUP($A199,'[1]2. Child Protection'!$B$8:$BG$226,'[1]2. Child Protection'!W$1,FALSE))</f>
        <v>0</v>
      </c>
      <c r="L199" s="52">
        <f>IF(VLOOKUP($A199,'[1]2. Child Protection'!$B$8:$BG$226,'[1]2. Child Protection'!X$1,FALSE)=D199,"",VLOOKUP($A199,'[1]2. Child Protection'!$B$8:$BG$226,'[1]2. Child Protection'!X$1,FALSE)-D199)</f>
        <v>36.200000000000003</v>
      </c>
      <c r="M199" s="52">
        <f>IF(VLOOKUP($A199,'[1]2. Child Protection'!$B$8:$BG$226,'[1]2. Child Protection'!Y$1,FALSE)=E199,"",VLOOKUP($A199,'[1]2. Child Protection'!$B$8:$BG$226,'[1]2. Child Protection'!Y$1,FALSE))</f>
        <v>0</v>
      </c>
      <c r="N199" s="52">
        <f>IF(VLOOKUP($A199,'[1]2. Child Protection'!$B$8:$BG$226,'[1]2. Child Protection'!Z$1,FALSE)=F199,"",VLOOKUP($A199,'[1]2. Child Protection'!$B$8:$BG$226,'[1]2. Child Protection'!Z$1,FALSE)-F199)</f>
        <v>38.699999999999996</v>
      </c>
      <c r="O199" s="52">
        <f>IF(VLOOKUP($A199,'[1]2. Child Protection'!$B$8:$BG$226,'[1]2. Child Protection'!AA$1,FALSE)=G199,"",VLOOKUP($A199,'[1]2. Child Protection'!$B$8:$BG$226,'[1]2. Child Protection'!AA$1,FALSE))</f>
        <v>0</v>
      </c>
      <c r="P199" s="3" t="str">
        <f>IF(VLOOKUP($A199,'[1]2. Child Protection'!$B$8:$BG$226,'[1]2. Child Protection'!AB$1,FALSE)=H199,"",VLOOKUP($A199,'[1]2. Child Protection'!$B$8:$BG$226,'[1]2. Child Protection'!AB$1,FALSE))</f>
        <v>MICS 2019-20</v>
      </c>
    </row>
    <row r="200" spans="1:16" x14ac:dyDescent="0.3">
      <c r="A200" s="2" t="s">
        <v>281</v>
      </c>
      <c r="B200" s="13">
        <v>32.200000000000003</v>
      </c>
      <c r="C200" s="14" t="s">
        <v>12</v>
      </c>
      <c r="D200" s="15">
        <v>32.200000000000003</v>
      </c>
      <c r="E200" s="16" t="s">
        <v>12</v>
      </c>
      <c r="F200" s="15">
        <v>32.200000000000003</v>
      </c>
      <c r="G200" s="16" t="s">
        <v>12</v>
      </c>
      <c r="H200" s="17" t="s">
        <v>112</v>
      </c>
      <c r="J200" s="52" t="str">
        <f>IF(VLOOKUP($A200,'[1]2. Child Protection'!$B$8:$BG$226,'[1]2. Child Protection'!V$1,FALSE)=B200,"",VLOOKUP($A200,'[1]2. Child Protection'!$B$8:$BG$226,'[1]2. Child Protection'!V$1,FALSE)-B200)</f>
        <v/>
      </c>
      <c r="K200" s="52" t="str">
        <f>IF(VLOOKUP($A200,'[1]2. Child Protection'!$B$8:$BG$226,'[1]2. Child Protection'!W$1,FALSE)=C200,"",VLOOKUP($A200,'[1]2. Child Protection'!$B$8:$BG$226,'[1]2. Child Protection'!W$1,FALSE))</f>
        <v/>
      </c>
      <c r="L200" s="52" t="str">
        <f>IF(VLOOKUP($A200,'[1]2. Child Protection'!$B$8:$BG$226,'[1]2. Child Protection'!X$1,FALSE)=D200,"",VLOOKUP($A200,'[1]2. Child Protection'!$B$8:$BG$226,'[1]2. Child Protection'!X$1,FALSE)-D200)</f>
        <v/>
      </c>
      <c r="M200" s="52" t="str">
        <f>IF(VLOOKUP($A200,'[1]2. Child Protection'!$B$8:$BG$226,'[1]2. Child Protection'!Y$1,FALSE)=E200,"",VLOOKUP($A200,'[1]2. Child Protection'!$B$8:$BG$226,'[1]2. Child Protection'!Y$1,FALSE))</f>
        <v/>
      </c>
      <c r="N200" s="52" t="str">
        <f>IF(VLOOKUP($A200,'[1]2. Child Protection'!$B$8:$BG$226,'[1]2. Child Protection'!Z$1,FALSE)=F200,"",VLOOKUP($A200,'[1]2. Child Protection'!$B$8:$BG$226,'[1]2. Child Protection'!Z$1,FALSE)-F200)</f>
        <v/>
      </c>
      <c r="O200" s="52" t="str">
        <f>IF(VLOOKUP($A200,'[1]2. Child Protection'!$B$8:$BG$226,'[1]2. Child Protection'!AA$1,FALSE)=G200,"",VLOOKUP($A200,'[1]2. Child Protection'!$B$8:$BG$226,'[1]2. Child Protection'!AA$1,FALSE))</f>
        <v/>
      </c>
      <c r="P200" s="3" t="str">
        <f>IF(VLOOKUP($A200,'[1]2. Child Protection'!$B$8:$BG$226,'[1]2. Child Protection'!AB$1,FALSE)=H200,"",VLOOKUP($A200,'[1]2. Child Protection'!$B$8:$BG$226,'[1]2. Child Protection'!AB$1,FALSE))</f>
        <v/>
      </c>
    </row>
    <row r="201" spans="1:16" x14ac:dyDescent="0.3">
      <c r="A201" s="2" t="s">
        <v>282</v>
      </c>
      <c r="B201" s="13">
        <v>99.8</v>
      </c>
      <c r="C201" s="14" t="s">
        <v>12</v>
      </c>
      <c r="D201" s="15">
        <v>99.9</v>
      </c>
      <c r="E201" s="16" t="s">
        <v>12</v>
      </c>
      <c r="F201" s="15">
        <v>99.7</v>
      </c>
      <c r="G201" s="16" t="s">
        <v>12</v>
      </c>
      <c r="H201" s="17" t="s">
        <v>283</v>
      </c>
      <c r="J201" s="52" t="str">
        <f>IF(VLOOKUP($A201,'[1]2. Child Protection'!$B$8:$BG$226,'[1]2. Child Protection'!V$1,FALSE)=B201,"",VLOOKUP($A201,'[1]2. Child Protection'!$B$8:$BG$226,'[1]2. Child Protection'!V$1,FALSE)-B201)</f>
        <v/>
      </c>
      <c r="K201" s="52" t="str">
        <f>IF(VLOOKUP($A201,'[1]2. Child Protection'!$B$8:$BG$226,'[1]2. Child Protection'!W$1,FALSE)=C201,"",VLOOKUP($A201,'[1]2. Child Protection'!$B$8:$BG$226,'[1]2. Child Protection'!W$1,FALSE))</f>
        <v/>
      </c>
      <c r="L201" s="52" t="str">
        <f>IF(VLOOKUP($A201,'[1]2. Child Protection'!$B$8:$BG$226,'[1]2. Child Protection'!X$1,FALSE)=D201,"",VLOOKUP($A201,'[1]2. Child Protection'!$B$8:$BG$226,'[1]2. Child Protection'!X$1,FALSE)-D201)</f>
        <v/>
      </c>
      <c r="M201" s="52" t="str">
        <f>IF(VLOOKUP($A201,'[1]2. Child Protection'!$B$8:$BG$226,'[1]2. Child Protection'!Y$1,FALSE)=E201,"",VLOOKUP($A201,'[1]2. Child Protection'!$B$8:$BG$226,'[1]2. Child Protection'!Y$1,FALSE))</f>
        <v/>
      </c>
      <c r="N201" s="52" t="str">
        <f>IF(VLOOKUP($A201,'[1]2. Child Protection'!$B$8:$BG$226,'[1]2. Child Protection'!Z$1,FALSE)=F201,"",VLOOKUP($A201,'[1]2. Child Protection'!$B$8:$BG$226,'[1]2. Child Protection'!Z$1,FALSE)-F201)</f>
        <v/>
      </c>
      <c r="O201" s="52" t="str">
        <f>IF(VLOOKUP($A201,'[1]2. Child Protection'!$B$8:$BG$226,'[1]2. Child Protection'!AA$1,FALSE)=G201,"",VLOOKUP($A201,'[1]2. Child Protection'!$B$8:$BG$226,'[1]2. Child Protection'!AA$1,FALSE))</f>
        <v/>
      </c>
      <c r="P201" s="3" t="str">
        <f>IF(VLOOKUP($A201,'[1]2. Child Protection'!$B$8:$BG$226,'[1]2. Child Protection'!AB$1,FALSE)=H201,"",VLOOKUP($A201,'[1]2. Child Protection'!$B$8:$BG$226,'[1]2. Child Protection'!AB$1,FALSE))</f>
        <v>MICS 2012</v>
      </c>
    </row>
    <row r="202" spans="1:16" x14ac:dyDescent="0.3">
      <c r="A202" s="2" t="s">
        <v>284</v>
      </c>
      <c r="B202" s="13">
        <v>100</v>
      </c>
      <c r="C202" s="14" t="s">
        <v>28</v>
      </c>
      <c r="D202" s="13">
        <v>100</v>
      </c>
      <c r="E202" s="14" t="s">
        <v>28</v>
      </c>
      <c r="F202" s="13">
        <v>100</v>
      </c>
      <c r="G202" s="14" t="s">
        <v>28</v>
      </c>
      <c r="H202" s="17" t="s">
        <v>285</v>
      </c>
      <c r="J202" s="52" t="str">
        <f>IF(VLOOKUP($A202,'[1]2. Child Protection'!$B$8:$BG$226,'[1]2. Child Protection'!V$1,FALSE)=B202,"",VLOOKUP($A202,'[1]2. Child Protection'!$B$8:$BG$226,'[1]2. Child Protection'!V$1,FALSE)-B202)</f>
        <v/>
      </c>
      <c r="K202" s="52" t="str">
        <f>IF(VLOOKUP($A202,'[1]2. Child Protection'!$B$8:$BG$226,'[1]2. Child Protection'!W$1,FALSE)=C202,"",VLOOKUP($A202,'[1]2. Child Protection'!$B$8:$BG$226,'[1]2. Child Protection'!W$1,FALSE))</f>
        <v/>
      </c>
      <c r="L202" s="52" t="str">
        <f>IF(VLOOKUP($A202,'[1]2. Child Protection'!$B$8:$BG$226,'[1]2. Child Protection'!X$1,FALSE)=D202,"",VLOOKUP($A202,'[1]2. Child Protection'!$B$8:$BG$226,'[1]2. Child Protection'!X$1,FALSE)-D202)</f>
        <v/>
      </c>
      <c r="M202" s="52" t="str">
        <f>IF(VLOOKUP($A202,'[1]2. Child Protection'!$B$8:$BG$226,'[1]2. Child Protection'!Y$1,FALSE)=E202,"",VLOOKUP($A202,'[1]2. Child Protection'!$B$8:$BG$226,'[1]2. Child Protection'!Y$1,FALSE))</f>
        <v/>
      </c>
      <c r="N202" s="52" t="str">
        <f>IF(VLOOKUP($A202,'[1]2. Child Protection'!$B$8:$BG$226,'[1]2. Child Protection'!Z$1,FALSE)=F202,"",VLOOKUP($A202,'[1]2. Child Protection'!$B$8:$BG$226,'[1]2. Child Protection'!Z$1,FALSE)-F202)</f>
        <v/>
      </c>
      <c r="O202" s="52" t="str">
        <f>IF(VLOOKUP($A202,'[1]2. Child Protection'!$B$8:$BG$226,'[1]2. Child Protection'!AA$1,FALSE)=G202,"",VLOOKUP($A202,'[1]2. Child Protection'!$B$8:$BG$226,'[1]2. Child Protection'!AA$1,FALSE))</f>
        <v/>
      </c>
      <c r="P202" s="3" t="str">
        <f>IF(VLOOKUP($A202,'[1]2. Child Protection'!$B$8:$BG$226,'[1]2. Child Protection'!AB$1,FALSE)=H202,"",VLOOKUP($A202,'[1]2. Child Protection'!$B$8:$BG$226,'[1]2. Child Protection'!AB$1,FALSE))</f>
        <v/>
      </c>
    </row>
    <row r="203" spans="1:16" x14ac:dyDescent="0.3">
      <c r="A203" s="2" t="s">
        <v>286</v>
      </c>
      <c r="B203" s="13">
        <v>100</v>
      </c>
      <c r="C203" s="14" t="s">
        <v>19</v>
      </c>
      <c r="D203" s="13">
        <v>100</v>
      </c>
      <c r="E203" s="14" t="s">
        <v>19</v>
      </c>
      <c r="F203" s="13">
        <v>100</v>
      </c>
      <c r="G203" s="14" t="s">
        <v>19</v>
      </c>
      <c r="H203" s="17" t="s">
        <v>30</v>
      </c>
      <c r="J203" s="52" t="str">
        <f>IF(VLOOKUP($A203,'[1]2. Child Protection'!$B$8:$BG$226,'[1]2. Child Protection'!V$1,FALSE)=B203,"",VLOOKUP($A203,'[1]2. Child Protection'!$B$8:$BG$226,'[1]2. Child Protection'!V$1,FALSE)-B203)</f>
        <v/>
      </c>
      <c r="K203" s="52" t="str">
        <f>IF(VLOOKUP($A203,'[1]2. Child Protection'!$B$8:$BG$226,'[1]2. Child Protection'!W$1,FALSE)=C203,"",VLOOKUP($A203,'[1]2. Child Protection'!$B$8:$BG$226,'[1]2. Child Protection'!W$1,FALSE))</f>
        <v/>
      </c>
      <c r="L203" s="52" t="str">
        <f>IF(VLOOKUP($A203,'[1]2. Child Protection'!$B$8:$BG$226,'[1]2. Child Protection'!X$1,FALSE)=D203,"",VLOOKUP($A203,'[1]2. Child Protection'!$B$8:$BG$226,'[1]2. Child Protection'!X$1,FALSE)-D203)</f>
        <v/>
      </c>
      <c r="M203" s="52" t="str">
        <f>IF(VLOOKUP($A203,'[1]2. Child Protection'!$B$8:$BG$226,'[1]2. Child Protection'!Y$1,FALSE)=E203,"",VLOOKUP($A203,'[1]2. Child Protection'!$B$8:$BG$226,'[1]2. Child Protection'!Y$1,FALSE))</f>
        <v/>
      </c>
      <c r="N203" s="52" t="str">
        <f>IF(VLOOKUP($A203,'[1]2. Child Protection'!$B$8:$BG$226,'[1]2. Child Protection'!Z$1,FALSE)=F203,"",VLOOKUP($A203,'[1]2. Child Protection'!$B$8:$BG$226,'[1]2. Child Protection'!Z$1,FALSE)-F203)</f>
        <v/>
      </c>
      <c r="O203" s="52" t="str">
        <f>IF(VLOOKUP($A203,'[1]2. Child Protection'!$B$8:$BG$226,'[1]2. Child Protection'!AA$1,FALSE)=G203,"",VLOOKUP($A203,'[1]2. Child Protection'!$B$8:$BG$226,'[1]2. Child Protection'!AA$1,FALSE))</f>
        <v/>
      </c>
      <c r="P203" s="3" t="str">
        <f>IF(VLOOKUP($A203,'[1]2. Child Protection'!$B$8:$BG$226,'[1]2. Child Protection'!AB$1,FALSE)=H203,"",VLOOKUP($A203,'[1]2. Child Protection'!$B$8:$BG$226,'[1]2. Child Protection'!AB$1,FALSE))</f>
        <v>UNSD Population and Vital Statistics Report, January 2021, latest update on 4 Jan 2022</v>
      </c>
    </row>
    <row r="204" spans="1:16" x14ac:dyDescent="0.3">
      <c r="A204" s="2" t="s">
        <v>287</v>
      </c>
      <c r="B204" s="13">
        <v>26.4</v>
      </c>
      <c r="C204" s="14" t="s">
        <v>12</v>
      </c>
      <c r="D204" s="15">
        <v>27.8</v>
      </c>
      <c r="E204" s="16" t="s">
        <v>12</v>
      </c>
      <c r="F204" s="15">
        <v>25</v>
      </c>
      <c r="G204" s="16" t="s">
        <v>12</v>
      </c>
      <c r="H204" s="17" t="s">
        <v>21</v>
      </c>
      <c r="J204" s="52" t="str">
        <f>IF(VLOOKUP($A204,'[1]2. Child Protection'!$B$8:$BG$226,'[1]2. Child Protection'!V$1,FALSE)=B204,"",VLOOKUP($A204,'[1]2. Child Protection'!$B$8:$BG$226,'[1]2. Child Protection'!V$1,FALSE)-B204)</f>
        <v/>
      </c>
      <c r="K204" s="52" t="str">
        <f>IF(VLOOKUP($A204,'[1]2. Child Protection'!$B$8:$BG$226,'[1]2. Child Protection'!W$1,FALSE)=C204,"",VLOOKUP($A204,'[1]2. Child Protection'!$B$8:$BG$226,'[1]2. Child Protection'!W$1,FALSE))</f>
        <v/>
      </c>
      <c r="L204" s="52" t="str">
        <f>IF(VLOOKUP($A204,'[1]2. Child Protection'!$B$8:$BG$226,'[1]2. Child Protection'!X$1,FALSE)=D204,"",VLOOKUP($A204,'[1]2. Child Protection'!$B$8:$BG$226,'[1]2. Child Protection'!X$1,FALSE)-D204)</f>
        <v/>
      </c>
      <c r="M204" s="52" t="str">
        <f>IF(VLOOKUP($A204,'[1]2. Child Protection'!$B$8:$BG$226,'[1]2. Child Protection'!Y$1,FALSE)=E204,"",VLOOKUP($A204,'[1]2. Child Protection'!$B$8:$BG$226,'[1]2. Child Protection'!Y$1,FALSE))</f>
        <v/>
      </c>
      <c r="N204" s="52" t="str">
        <f>IF(VLOOKUP($A204,'[1]2. Child Protection'!$B$8:$BG$226,'[1]2. Child Protection'!Z$1,FALSE)=F204,"",VLOOKUP($A204,'[1]2. Child Protection'!$B$8:$BG$226,'[1]2. Child Protection'!Z$1,FALSE)-F204)</f>
        <v/>
      </c>
      <c r="O204" s="52" t="str">
        <f>IF(VLOOKUP($A204,'[1]2. Child Protection'!$B$8:$BG$226,'[1]2. Child Protection'!AA$1,FALSE)=G204,"",VLOOKUP($A204,'[1]2. Child Protection'!$B$8:$BG$226,'[1]2. Child Protection'!AA$1,FALSE))</f>
        <v/>
      </c>
      <c r="P204" s="3" t="str">
        <f>IF(VLOOKUP($A204,'[1]2. Child Protection'!$B$8:$BG$226,'[1]2. Child Protection'!AB$1,FALSE)=H204,"",VLOOKUP($A204,'[1]2. Child Protection'!$B$8:$BG$226,'[1]2. Child Protection'!AB$1,FALSE))</f>
        <v/>
      </c>
    </row>
    <row r="205" spans="1:16" x14ac:dyDescent="0.3">
      <c r="A205" s="2" t="s">
        <v>308</v>
      </c>
      <c r="B205" s="13">
        <v>100</v>
      </c>
      <c r="C205" s="14" t="s">
        <v>19</v>
      </c>
      <c r="D205" s="13">
        <v>100</v>
      </c>
      <c r="E205" s="14" t="s">
        <v>19</v>
      </c>
      <c r="F205" s="13">
        <v>100</v>
      </c>
      <c r="G205" s="14" t="s">
        <v>19</v>
      </c>
      <c r="H205" s="17" t="s">
        <v>30</v>
      </c>
      <c r="J205" s="52" t="str">
        <f>IF(VLOOKUP($A205,'[1]2. Child Protection'!$B$8:$BG$226,'[1]2. Child Protection'!V$1,FALSE)=B205,"",VLOOKUP($A205,'[1]2. Child Protection'!$B$8:$BG$226,'[1]2. Child Protection'!V$1,FALSE)-B205)</f>
        <v/>
      </c>
      <c r="K205" s="52" t="str">
        <f>IF(VLOOKUP($A205,'[1]2. Child Protection'!$B$8:$BG$226,'[1]2. Child Protection'!W$1,FALSE)=C205,"",VLOOKUP($A205,'[1]2. Child Protection'!$B$8:$BG$226,'[1]2. Child Protection'!W$1,FALSE))</f>
        <v/>
      </c>
      <c r="L205" s="52" t="str">
        <f>IF(VLOOKUP($A205,'[1]2. Child Protection'!$B$8:$BG$226,'[1]2. Child Protection'!X$1,FALSE)=D205,"",VLOOKUP($A205,'[1]2. Child Protection'!$B$8:$BG$226,'[1]2. Child Protection'!X$1,FALSE)-D205)</f>
        <v/>
      </c>
      <c r="M205" s="52" t="str">
        <f>IF(VLOOKUP($A205,'[1]2. Child Protection'!$B$8:$BG$226,'[1]2. Child Protection'!Y$1,FALSE)=E205,"",VLOOKUP($A205,'[1]2. Child Protection'!$B$8:$BG$226,'[1]2. Child Protection'!Y$1,FALSE))</f>
        <v/>
      </c>
      <c r="N205" s="52" t="str">
        <f>IF(VLOOKUP($A205,'[1]2. Child Protection'!$B$8:$BG$226,'[1]2. Child Protection'!Z$1,FALSE)=F205,"",VLOOKUP($A205,'[1]2. Child Protection'!$B$8:$BG$226,'[1]2. Child Protection'!Z$1,FALSE)-F205)</f>
        <v/>
      </c>
      <c r="O205" s="52" t="str">
        <f>IF(VLOOKUP($A205,'[1]2. Child Protection'!$B$8:$BG$226,'[1]2. Child Protection'!AA$1,FALSE)=G205,"",VLOOKUP($A205,'[1]2. Child Protection'!$B$8:$BG$226,'[1]2. Child Protection'!AA$1,FALSE))</f>
        <v/>
      </c>
      <c r="P205" s="3" t="str">
        <f>IF(VLOOKUP($A205,'[1]2. Child Protection'!$B$8:$BG$226,'[1]2. Child Protection'!AB$1,FALSE)=H205,"",VLOOKUP($A205,'[1]2. Child Protection'!$B$8:$BG$226,'[1]2. Child Protection'!AB$1,FALSE))</f>
        <v>UNSD Population and Vital Statistics Report, January 2021, latest update on 4 Jan 2022</v>
      </c>
    </row>
    <row r="206" spans="1:16" x14ac:dyDescent="0.3">
      <c r="A206" s="2" t="s">
        <v>288</v>
      </c>
      <c r="B206" s="13">
        <v>99.8</v>
      </c>
      <c r="C206" s="14" t="s">
        <v>12</v>
      </c>
      <c r="D206" s="15">
        <v>99.9</v>
      </c>
      <c r="E206" s="16" t="s">
        <v>12</v>
      </c>
      <c r="F206" s="15">
        <v>99.7</v>
      </c>
      <c r="G206" s="16" t="s">
        <v>12</v>
      </c>
      <c r="H206" s="17" t="s">
        <v>182</v>
      </c>
      <c r="J206" s="52" t="str">
        <f>IF(VLOOKUP($A206,'[1]2. Child Protection'!$B$8:$BG$226,'[1]2. Child Protection'!V$1,FALSE)=B206,"",VLOOKUP($A206,'[1]2. Child Protection'!$B$8:$BG$226,'[1]2. Child Protection'!V$1,FALSE)-B206)</f>
        <v/>
      </c>
      <c r="K206" s="52" t="str">
        <f>IF(VLOOKUP($A206,'[1]2. Child Protection'!$B$8:$BG$226,'[1]2. Child Protection'!W$1,FALSE)=C206,"",VLOOKUP($A206,'[1]2. Child Protection'!$B$8:$BG$226,'[1]2. Child Protection'!W$1,FALSE))</f>
        <v/>
      </c>
      <c r="L206" s="52" t="str">
        <f>IF(VLOOKUP($A206,'[1]2. Child Protection'!$B$8:$BG$226,'[1]2. Child Protection'!X$1,FALSE)=D206,"",VLOOKUP($A206,'[1]2. Child Protection'!$B$8:$BG$226,'[1]2. Child Protection'!X$1,FALSE)-D206)</f>
        <v/>
      </c>
      <c r="M206" s="52" t="str">
        <f>IF(VLOOKUP($A206,'[1]2. Child Protection'!$B$8:$BG$226,'[1]2. Child Protection'!Y$1,FALSE)=E206,"",VLOOKUP($A206,'[1]2. Child Protection'!$B$8:$BG$226,'[1]2. Child Protection'!Y$1,FALSE))</f>
        <v/>
      </c>
      <c r="N206" s="52" t="str">
        <f>IF(VLOOKUP($A206,'[1]2. Child Protection'!$B$8:$BG$226,'[1]2. Child Protection'!Z$1,FALSE)=F206,"",VLOOKUP($A206,'[1]2. Child Protection'!$B$8:$BG$226,'[1]2. Child Protection'!Z$1,FALSE)-F206)</f>
        <v/>
      </c>
      <c r="O206" s="52" t="str">
        <f>IF(VLOOKUP($A206,'[1]2. Child Protection'!$B$8:$BG$226,'[1]2. Child Protection'!AA$1,FALSE)=G206,"",VLOOKUP($A206,'[1]2. Child Protection'!$B$8:$BG$226,'[1]2. Child Protection'!AA$1,FALSE))</f>
        <v/>
      </c>
      <c r="P206" s="3" t="str">
        <f>IF(VLOOKUP($A206,'[1]2. Child Protection'!$B$8:$BG$226,'[1]2. Child Protection'!AB$1,FALSE)=H206,"",VLOOKUP($A206,'[1]2. Child Protection'!$B$8:$BG$226,'[1]2. Child Protection'!AB$1,FALSE))</f>
        <v/>
      </c>
    </row>
    <row r="207" spans="1:16" x14ac:dyDescent="0.3">
      <c r="A207" s="2" t="s">
        <v>289</v>
      </c>
      <c r="B207" s="13">
        <v>99.9</v>
      </c>
      <c r="C207" s="14" t="s">
        <v>36</v>
      </c>
      <c r="D207" s="15">
        <v>99.9</v>
      </c>
      <c r="E207" s="16" t="s">
        <v>36</v>
      </c>
      <c r="F207" s="15">
        <v>100</v>
      </c>
      <c r="G207" s="16" t="s">
        <v>36</v>
      </c>
      <c r="H207" s="17" t="s">
        <v>54</v>
      </c>
      <c r="J207" s="52" t="str">
        <f>IF(VLOOKUP($A207,'[1]2. Child Protection'!$B$8:$BG$226,'[1]2. Child Protection'!V$1,FALSE)=B207,"",VLOOKUP($A207,'[1]2. Child Protection'!$B$8:$BG$226,'[1]2. Child Protection'!V$1,FALSE)-B207)</f>
        <v/>
      </c>
      <c r="K207" s="52" t="str">
        <f>IF(VLOOKUP($A207,'[1]2. Child Protection'!$B$8:$BG$226,'[1]2. Child Protection'!W$1,FALSE)=C207,"",VLOOKUP($A207,'[1]2. Child Protection'!$B$8:$BG$226,'[1]2. Child Protection'!W$1,FALSE))</f>
        <v/>
      </c>
      <c r="L207" s="52" t="str">
        <f>IF(VLOOKUP($A207,'[1]2. Child Protection'!$B$8:$BG$226,'[1]2. Child Protection'!X$1,FALSE)=D207,"",VLOOKUP($A207,'[1]2. Child Protection'!$B$8:$BG$226,'[1]2. Child Protection'!X$1,FALSE)-D207)</f>
        <v/>
      </c>
      <c r="M207" s="52" t="str">
        <f>IF(VLOOKUP($A207,'[1]2. Child Protection'!$B$8:$BG$226,'[1]2. Child Protection'!Y$1,FALSE)=E207,"",VLOOKUP($A207,'[1]2. Child Protection'!$B$8:$BG$226,'[1]2. Child Protection'!Y$1,FALSE))</f>
        <v/>
      </c>
      <c r="N207" s="52" t="str">
        <f>IF(VLOOKUP($A207,'[1]2. Child Protection'!$B$8:$BG$226,'[1]2. Child Protection'!Z$1,FALSE)=F207,"",VLOOKUP($A207,'[1]2. Child Protection'!$B$8:$BG$226,'[1]2. Child Protection'!Z$1,FALSE)-F207)</f>
        <v/>
      </c>
      <c r="O207" s="52" t="str">
        <f>IF(VLOOKUP($A207,'[1]2. Child Protection'!$B$8:$BG$226,'[1]2. Child Protection'!AA$1,FALSE)=G207,"",VLOOKUP($A207,'[1]2. Child Protection'!$B$8:$BG$226,'[1]2. Child Protection'!AA$1,FALSE))</f>
        <v/>
      </c>
      <c r="P207" s="3" t="str">
        <f>IF(VLOOKUP($A207,'[1]2. Child Protection'!$B$8:$BG$226,'[1]2. Child Protection'!AB$1,FALSE)=H207,"",VLOOKUP($A207,'[1]2. Child Protection'!$B$8:$BG$226,'[1]2. Child Protection'!AB$1,FALSE))</f>
        <v/>
      </c>
    </row>
    <row r="208" spans="1:16" x14ac:dyDescent="0.3">
      <c r="A208" s="2" t="s">
        <v>290</v>
      </c>
      <c r="B208" s="13">
        <v>43.4</v>
      </c>
      <c r="C208" s="14" t="s">
        <v>28</v>
      </c>
      <c r="D208" s="15">
        <v>44</v>
      </c>
      <c r="E208" s="16" t="s">
        <v>28</v>
      </c>
      <c r="F208" s="15">
        <v>42.9</v>
      </c>
      <c r="G208" s="16" t="s">
        <v>28</v>
      </c>
      <c r="H208" s="17" t="s">
        <v>291</v>
      </c>
      <c r="J208" s="52" t="str">
        <f>IF(VLOOKUP($A208,'[1]2. Child Protection'!$B$8:$BG$226,'[1]2. Child Protection'!V$1,FALSE)=B208,"",VLOOKUP($A208,'[1]2. Child Protection'!$B$8:$BG$226,'[1]2. Child Protection'!V$1,FALSE)-B208)</f>
        <v/>
      </c>
      <c r="K208" s="52" t="str">
        <f>IF(VLOOKUP($A208,'[1]2. Child Protection'!$B$8:$BG$226,'[1]2. Child Protection'!W$1,FALSE)=C208,"",VLOOKUP($A208,'[1]2. Child Protection'!$B$8:$BG$226,'[1]2. Child Protection'!W$1,FALSE))</f>
        <v/>
      </c>
      <c r="L208" s="52" t="str">
        <f>IF(VLOOKUP($A208,'[1]2. Child Protection'!$B$8:$BG$226,'[1]2. Child Protection'!X$1,FALSE)=D208,"",VLOOKUP($A208,'[1]2. Child Protection'!$B$8:$BG$226,'[1]2. Child Protection'!X$1,FALSE)-D208)</f>
        <v/>
      </c>
      <c r="M208" s="52" t="str">
        <f>IF(VLOOKUP($A208,'[1]2. Child Protection'!$B$8:$BG$226,'[1]2. Child Protection'!Y$1,FALSE)=E208,"",VLOOKUP($A208,'[1]2. Child Protection'!$B$8:$BG$226,'[1]2. Child Protection'!Y$1,FALSE))</f>
        <v/>
      </c>
      <c r="N208" s="52" t="str">
        <f>IF(VLOOKUP($A208,'[1]2. Child Protection'!$B$8:$BG$226,'[1]2. Child Protection'!Z$1,FALSE)=F208,"",VLOOKUP($A208,'[1]2. Child Protection'!$B$8:$BG$226,'[1]2. Child Protection'!Z$1,FALSE)-F208)</f>
        <v/>
      </c>
      <c r="O208" s="52" t="str">
        <f>IF(VLOOKUP($A208,'[1]2. Child Protection'!$B$8:$BG$226,'[1]2. Child Protection'!AA$1,FALSE)=G208,"",VLOOKUP($A208,'[1]2. Child Protection'!$B$8:$BG$226,'[1]2. Child Protection'!AA$1,FALSE))</f>
        <v/>
      </c>
      <c r="P208" s="3" t="str">
        <f>IF(VLOOKUP($A208,'[1]2. Child Protection'!$B$8:$BG$226,'[1]2. Child Protection'!AB$1,FALSE)=H208,"",VLOOKUP($A208,'[1]2. Child Protection'!$B$8:$BG$226,'[1]2. Child Protection'!AB$1,FALSE))</f>
        <v>DHS 2013</v>
      </c>
    </row>
    <row r="209" spans="1:16" x14ac:dyDescent="0.3">
      <c r="A209" s="2" t="s">
        <v>292</v>
      </c>
      <c r="B209" s="13">
        <v>81.3</v>
      </c>
      <c r="C209" s="14" t="s">
        <v>28</v>
      </c>
      <c r="D209" s="15" t="s">
        <v>23</v>
      </c>
      <c r="E209" s="16" t="s">
        <v>28</v>
      </c>
      <c r="F209" s="15" t="s">
        <v>23</v>
      </c>
      <c r="G209" s="16" t="s">
        <v>28</v>
      </c>
      <c r="H209" s="17" t="s">
        <v>293</v>
      </c>
      <c r="J209" s="52" t="str">
        <f>IF(VLOOKUP($A209,'[1]2. Child Protection'!$B$8:$BG$226,'[1]2. Child Protection'!V$1,FALSE)=B209,"",VLOOKUP($A209,'[1]2. Child Protection'!$B$8:$BG$226,'[1]2. Child Protection'!V$1,FALSE)-B209)</f>
        <v/>
      </c>
      <c r="K209" s="52" t="str">
        <f>IF(VLOOKUP($A209,'[1]2. Child Protection'!$B$8:$BG$226,'[1]2. Child Protection'!W$1,FALSE)=C209,"",VLOOKUP($A209,'[1]2. Child Protection'!$B$8:$BG$226,'[1]2. Child Protection'!W$1,FALSE))</f>
        <v/>
      </c>
      <c r="L209" s="52" t="str">
        <f>IF(VLOOKUP($A209,'[1]2. Child Protection'!$B$8:$BG$226,'[1]2. Child Protection'!X$1,FALSE)=D209,"",VLOOKUP($A209,'[1]2. Child Protection'!$B$8:$BG$226,'[1]2. Child Protection'!X$1,FALSE)-D209)</f>
        <v/>
      </c>
      <c r="M209" s="52">
        <f>IF(VLOOKUP($A209,'[1]2. Child Protection'!$B$8:$BG$226,'[1]2. Child Protection'!Y$1,FALSE)=E209,"",VLOOKUP($A209,'[1]2. Child Protection'!$B$8:$BG$226,'[1]2. Child Protection'!Y$1,FALSE))</f>
        <v>0</v>
      </c>
      <c r="N209" s="52" t="str">
        <f>IF(VLOOKUP($A209,'[1]2. Child Protection'!$B$8:$BG$226,'[1]2. Child Protection'!Z$1,FALSE)=F209,"",VLOOKUP($A209,'[1]2. Child Protection'!$B$8:$BG$226,'[1]2. Child Protection'!Z$1,FALSE)-F209)</f>
        <v/>
      </c>
      <c r="O209" s="52">
        <f>IF(VLOOKUP($A209,'[1]2. Child Protection'!$B$8:$BG$226,'[1]2. Child Protection'!AA$1,FALSE)=G209,"",VLOOKUP($A209,'[1]2. Child Protection'!$B$8:$BG$226,'[1]2. Child Protection'!AA$1,FALSE))</f>
        <v>0</v>
      </c>
      <c r="P209" s="3" t="str">
        <f>IF(VLOOKUP($A209,'[1]2. Child Protection'!$B$8:$BG$226,'[1]2. Child Protection'!AB$1,FALSE)=H209,"",VLOOKUP($A209,'[1]2. Child Protection'!$B$8:$BG$226,'[1]2. Child Protection'!AB$1,FALSE))</f>
        <v/>
      </c>
    </row>
    <row r="210" spans="1:16" x14ac:dyDescent="0.3">
      <c r="A210" s="2" t="s">
        <v>294</v>
      </c>
      <c r="B210" s="13">
        <v>96.1</v>
      </c>
      <c r="C210" s="14" t="s">
        <v>12</v>
      </c>
      <c r="D210" s="15">
        <v>95.9</v>
      </c>
      <c r="E210" s="16" t="s">
        <v>12</v>
      </c>
      <c r="F210" s="15">
        <v>96.3</v>
      </c>
      <c r="G210" s="16" t="s">
        <v>12</v>
      </c>
      <c r="H210" s="17" t="s">
        <v>99</v>
      </c>
      <c r="J210" s="52" t="str">
        <f>IF(VLOOKUP($A210,'[1]2. Child Protection'!$B$8:$BG$226,'[1]2. Child Protection'!V$1,FALSE)=B210,"",VLOOKUP($A210,'[1]2. Child Protection'!$B$8:$BG$226,'[1]2. Child Protection'!V$1,FALSE)-B210)</f>
        <v/>
      </c>
      <c r="K210" s="52" t="str">
        <f>IF(VLOOKUP($A210,'[1]2. Child Protection'!$B$8:$BG$226,'[1]2. Child Protection'!W$1,FALSE)=C210,"",VLOOKUP($A210,'[1]2. Child Protection'!$B$8:$BG$226,'[1]2. Child Protection'!W$1,FALSE))</f>
        <v/>
      </c>
      <c r="L210" s="52" t="str">
        <f>IF(VLOOKUP($A210,'[1]2. Child Protection'!$B$8:$BG$226,'[1]2. Child Protection'!X$1,FALSE)=D210,"",VLOOKUP($A210,'[1]2. Child Protection'!$B$8:$BG$226,'[1]2. Child Protection'!X$1,FALSE)-D210)</f>
        <v/>
      </c>
      <c r="M210" s="52" t="str">
        <f>IF(VLOOKUP($A210,'[1]2. Child Protection'!$B$8:$BG$226,'[1]2. Child Protection'!Y$1,FALSE)=E210,"",VLOOKUP($A210,'[1]2. Child Protection'!$B$8:$BG$226,'[1]2. Child Protection'!Y$1,FALSE))</f>
        <v/>
      </c>
      <c r="N210" s="52" t="str">
        <f>IF(VLOOKUP($A210,'[1]2. Child Protection'!$B$8:$BG$226,'[1]2. Child Protection'!Z$1,FALSE)=F210,"",VLOOKUP($A210,'[1]2. Child Protection'!$B$8:$BG$226,'[1]2. Child Protection'!Z$1,FALSE)-F210)</f>
        <v/>
      </c>
      <c r="O210" s="52" t="str">
        <f>IF(VLOOKUP($A210,'[1]2. Child Protection'!$B$8:$BG$226,'[1]2. Child Protection'!AA$1,FALSE)=G210,"",VLOOKUP($A210,'[1]2. Child Protection'!$B$8:$BG$226,'[1]2. Child Protection'!AA$1,FALSE))</f>
        <v/>
      </c>
      <c r="P210" s="3" t="str">
        <f>IF(VLOOKUP($A210,'[1]2. Child Protection'!$B$8:$BG$226,'[1]2. Child Protection'!AB$1,FALSE)=H210,"",VLOOKUP($A210,'[1]2. Child Protection'!$B$8:$BG$226,'[1]2. Child Protection'!AB$1,FALSE))</f>
        <v/>
      </c>
    </row>
    <row r="211" spans="1:16" x14ac:dyDescent="0.3">
      <c r="A211" s="2" t="s">
        <v>295</v>
      </c>
      <c r="B211" s="13">
        <v>30.7</v>
      </c>
      <c r="C211" s="14" t="s">
        <v>12</v>
      </c>
      <c r="D211" s="15">
        <v>31.1</v>
      </c>
      <c r="E211" s="16" t="s">
        <v>12</v>
      </c>
      <c r="F211" s="15">
        <v>30.3</v>
      </c>
      <c r="G211" s="16" t="s">
        <v>12</v>
      </c>
      <c r="H211" s="17" t="s">
        <v>162</v>
      </c>
      <c r="J211" s="52" t="str">
        <f>IF(VLOOKUP($A211,'[1]2. Child Protection'!$B$8:$BG$226,'[1]2. Child Protection'!V$1,FALSE)=B211,"",VLOOKUP($A211,'[1]2. Child Protection'!$B$8:$BG$226,'[1]2. Child Protection'!V$1,FALSE)-B211)</f>
        <v/>
      </c>
      <c r="K211" s="52" t="str">
        <f>IF(VLOOKUP($A211,'[1]2. Child Protection'!$B$8:$BG$226,'[1]2. Child Protection'!W$1,FALSE)=C211,"",VLOOKUP($A211,'[1]2. Child Protection'!$B$8:$BG$226,'[1]2. Child Protection'!W$1,FALSE))</f>
        <v/>
      </c>
      <c r="L211" s="52" t="str">
        <f>IF(VLOOKUP($A211,'[1]2. Child Protection'!$B$8:$BG$226,'[1]2. Child Protection'!X$1,FALSE)=D211,"",VLOOKUP($A211,'[1]2. Child Protection'!$B$8:$BG$226,'[1]2. Child Protection'!X$1,FALSE)-D211)</f>
        <v/>
      </c>
      <c r="M211" s="52" t="str">
        <f>IF(VLOOKUP($A211,'[1]2. Child Protection'!$B$8:$BG$226,'[1]2. Child Protection'!Y$1,FALSE)=E211,"",VLOOKUP($A211,'[1]2. Child Protection'!$B$8:$BG$226,'[1]2. Child Protection'!Y$1,FALSE))</f>
        <v/>
      </c>
      <c r="N211" s="52" t="str">
        <f>IF(VLOOKUP($A211,'[1]2. Child Protection'!$B$8:$BG$226,'[1]2. Child Protection'!Z$1,FALSE)=F211,"",VLOOKUP($A211,'[1]2. Child Protection'!$B$8:$BG$226,'[1]2. Child Protection'!Z$1,FALSE)-F211)</f>
        <v/>
      </c>
      <c r="O211" s="52" t="str">
        <f>IF(VLOOKUP($A211,'[1]2. Child Protection'!$B$8:$BG$226,'[1]2. Child Protection'!AA$1,FALSE)=G211,"",VLOOKUP($A211,'[1]2. Child Protection'!$B$8:$BG$226,'[1]2. Child Protection'!AA$1,FALSE))</f>
        <v/>
      </c>
      <c r="P211" s="3" t="str">
        <f>IF(VLOOKUP($A211,'[1]2. Child Protection'!$B$8:$BG$226,'[1]2. Child Protection'!AB$1,FALSE)=H211,"",VLOOKUP($A211,'[1]2. Child Protection'!$B$8:$BG$226,'[1]2. Child Protection'!AB$1,FALSE))</f>
        <v/>
      </c>
    </row>
    <row r="212" spans="1:16" x14ac:dyDescent="0.3">
      <c r="A212" s="2" t="s">
        <v>296</v>
      </c>
      <c r="B212" s="13">
        <v>14.1</v>
      </c>
      <c r="C212" s="14" t="s">
        <v>12</v>
      </c>
      <c r="D212" s="15">
        <v>14.1</v>
      </c>
      <c r="E212" s="16" t="s">
        <v>12</v>
      </c>
      <c r="F212" s="15">
        <v>14</v>
      </c>
      <c r="G212" s="16" t="s">
        <v>12</v>
      </c>
      <c r="H212" s="17" t="s">
        <v>71</v>
      </c>
      <c r="J212" s="52" t="str">
        <f>IF(VLOOKUP($A212,'[1]2. Child Protection'!$B$8:$BG$226,'[1]2. Child Protection'!V$1,FALSE)=B212,"",VLOOKUP($A212,'[1]2. Child Protection'!$B$8:$BG$226,'[1]2. Child Protection'!V$1,FALSE)-B212)</f>
        <v/>
      </c>
      <c r="K212" s="52" t="str">
        <f>IF(VLOOKUP($A212,'[1]2. Child Protection'!$B$8:$BG$226,'[1]2. Child Protection'!W$1,FALSE)=C212,"",VLOOKUP($A212,'[1]2. Child Protection'!$B$8:$BG$226,'[1]2. Child Protection'!W$1,FALSE))</f>
        <v/>
      </c>
      <c r="L212" s="52" t="str">
        <f>IF(VLOOKUP($A212,'[1]2. Child Protection'!$B$8:$BG$226,'[1]2. Child Protection'!X$1,FALSE)=D212,"",VLOOKUP($A212,'[1]2. Child Protection'!$B$8:$BG$226,'[1]2. Child Protection'!X$1,FALSE)-D212)</f>
        <v/>
      </c>
      <c r="M212" s="52" t="str">
        <f>IF(VLOOKUP($A212,'[1]2. Child Protection'!$B$8:$BG$226,'[1]2. Child Protection'!Y$1,FALSE)=E212,"",VLOOKUP($A212,'[1]2. Child Protection'!$B$8:$BG$226,'[1]2. Child Protection'!Y$1,FALSE))</f>
        <v/>
      </c>
      <c r="N212" s="52" t="str">
        <f>IF(VLOOKUP($A212,'[1]2. Child Protection'!$B$8:$BG$226,'[1]2. Child Protection'!Z$1,FALSE)=F212,"",VLOOKUP($A212,'[1]2. Child Protection'!$B$8:$BG$226,'[1]2. Child Protection'!Z$1,FALSE)-F212)</f>
        <v/>
      </c>
      <c r="O212" s="52" t="str">
        <f>IF(VLOOKUP($A212,'[1]2. Child Protection'!$B$8:$BG$226,'[1]2. Child Protection'!AA$1,FALSE)=G212,"",VLOOKUP($A212,'[1]2. Child Protection'!$B$8:$BG$226,'[1]2. Child Protection'!AA$1,FALSE))</f>
        <v/>
      </c>
      <c r="P212" s="3" t="str">
        <f>IF(VLOOKUP($A212,'[1]2. Child Protection'!$B$8:$BG$226,'[1]2. Child Protection'!AB$1,FALSE)=H212,"",VLOOKUP($A212,'[1]2. Child Protection'!$B$8:$BG$226,'[1]2. Child Protection'!AB$1,FALSE))</f>
        <v/>
      </c>
    </row>
    <row r="213" spans="1:16" x14ac:dyDescent="0.3">
      <c r="A213" s="2" t="s">
        <v>297</v>
      </c>
      <c r="B213" s="13">
        <v>48.7</v>
      </c>
      <c r="C213" s="14" t="s">
        <v>12</v>
      </c>
      <c r="D213" s="15">
        <v>48.4</v>
      </c>
      <c r="E213" s="16" t="s">
        <v>12</v>
      </c>
      <c r="F213" s="15">
        <v>48.9</v>
      </c>
      <c r="G213" s="16" t="s">
        <v>12</v>
      </c>
      <c r="H213" s="17" t="s">
        <v>38</v>
      </c>
      <c r="J213" s="52" t="str">
        <f>IF(VLOOKUP($A213,'[1]2. Child Protection'!$B$8:$BG$226,'[1]2. Child Protection'!V$1,FALSE)=B213,"",VLOOKUP($A213,'[1]2. Child Protection'!$B$8:$BG$226,'[1]2. Child Protection'!V$1,FALSE)-B213)</f>
        <v/>
      </c>
      <c r="K213" s="52" t="str">
        <f>IF(VLOOKUP($A213,'[1]2. Child Protection'!$B$8:$BG$226,'[1]2. Child Protection'!W$1,FALSE)=C213,"",VLOOKUP($A213,'[1]2. Child Protection'!$B$8:$BG$226,'[1]2. Child Protection'!W$1,FALSE))</f>
        <v/>
      </c>
      <c r="L213" s="52" t="str">
        <f>IF(VLOOKUP($A213,'[1]2. Child Protection'!$B$8:$BG$226,'[1]2. Child Protection'!X$1,FALSE)=D213,"",VLOOKUP($A213,'[1]2. Child Protection'!$B$8:$BG$226,'[1]2. Child Protection'!X$1,FALSE)-D213)</f>
        <v/>
      </c>
      <c r="M213" s="52" t="str">
        <f>IF(VLOOKUP($A213,'[1]2. Child Protection'!$B$8:$BG$226,'[1]2. Child Protection'!Y$1,FALSE)=E213,"",VLOOKUP($A213,'[1]2. Child Protection'!$B$8:$BG$226,'[1]2. Child Protection'!Y$1,FALSE))</f>
        <v/>
      </c>
      <c r="N213" s="52" t="str">
        <f>IF(VLOOKUP($A213,'[1]2. Child Protection'!$B$8:$BG$226,'[1]2. Child Protection'!Z$1,FALSE)=F213,"",VLOOKUP($A213,'[1]2. Child Protection'!$B$8:$BG$226,'[1]2. Child Protection'!Z$1,FALSE)-F213)</f>
        <v/>
      </c>
      <c r="O213" s="52" t="str">
        <f>IF(VLOOKUP($A213,'[1]2. Child Protection'!$B$8:$BG$226,'[1]2. Child Protection'!AA$1,FALSE)=G213,"",VLOOKUP($A213,'[1]2. Child Protection'!$B$8:$BG$226,'[1]2. Child Protection'!AA$1,FALSE))</f>
        <v/>
      </c>
      <c r="P213" s="3" t="str">
        <f>IF(VLOOKUP($A213,'[1]2. Child Protection'!$B$8:$BG$226,'[1]2. Child Protection'!AB$1,FALSE)=H213,"",VLOOKUP($A213,'[1]2. Child Protection'!$B$8:$BG$226,'[1]2. Child Protection'!AB$1,FALSE))</f>
        <v/>
      </c>
    </row>
    <row r="214" spans="1:16" x14ac:dyDescent="0.3">
      <c r="B214" s="22"/>
      <c r="C214" s="14"/>
      <c r="D214" s="23"/>
      <c r="E214" s="16"/>
      <c r="F214" s="23"/>
      <c r="G214" s="16"/>
      <c r="J214" s="52"/>
      <c r="K214" s="52"/>
      <c r="L214" s="52"/>
      <c r="M214" s="52"/>
      <c r="N214" s="52"/>
      <c r="O214" s="52"/>
    </row>
    <row r="215" spans="1:16" x14ac:dyDescent="0.3">
      <c r="A215" s="19" t="s">
        <v>309</v>
      </c>
      <c r="B215" s="13"/>
      <c r="C215" s="13"/>
      <c r="D215" s="13"/>
      <c r="E215" s="13"/>
      <c r="F215" s="13"/>
      <c r="G215" s="13"/>
      <c r="J215" s="52" t="str">
        <f>IF(VLOOKUP($A215,'[1]2. Child Protection'!$B$8:$BG$226,'[1]2. Child Protection'!V$1,FALSE)=B215,"",VLOOKUP($A215,'[1]2. Child Protection'!$B$8:$BG$226,'[1]2. Child Protection'!V$1,FALSE))</f>
        <v/>
      </c>
      <c r="K215" s="52" t="str">
        <f>IF(VLOOKUP($A215,'[1]2. Child Protection'!$B$8:$BG$226,'[1]2. Child Protection'!W$1,FALSE)=C215,"",VLOOKUP($A215,'[1]2. Child Protection'!$B$8:$BG$226,'[1]2. Child Protection'!W$1,FALSE))</f>
        <v/>
      </c>
      <c r="L215" s="52" t="str">
        <f>IF(VLOOKUP($A215,'[1]2. Child Protection'!$B$8:$BG$226,'[1]2. Child Protection'!X$1,FALSE)=D215,"",VLOOKUP($A215,'[1]2. Child Protection'!$B$8:$BG$226,'[1]2. Child Protection'!X$1,FALSE))</f>
        <v/>
      </c>
      <c r="M215" s="52" t="str">
        <f>IF(VLOOKUP($A215,'[1]2. Child Protection'!$B$8:$BG$226,'[1]2. Child Protection'!Y$1,FALSE)=E215,"",VLOOKUP($A215,'[1]2. Child Protection'!$B$8:$BG$226,'[1]2. Child Protection'!Y$1,FALSE))</f>
        <v/>
      </c>
      <c r="N215" s="52" t="str">
        <f>IF(VLOOKUP($A215,'[1]2. Child Protection'!$B$8:$BG$226,'[1]2. Child Protection'!Z$1,FALSE)=F215,"",VLOOKUP($A215,'[1]2. Child Protection'!$B$8:$BG$226,'[1]2. Child Protection'!Z$1,FALSE))</f>
        <v/>
      </c>
      <c r="O215" s="52" t="str">
        <f>IF(VLOOKUP($A215,'[1]2. Child Protection'!$B$8:$BG$226,'[1]2. Child Protection'!AA$1,FALSE)=G215,"",VLOOKUP($A215,'[1]2. Child Protection'!$B$8:$BG$226,'[1]2. Child Protection'!AA$1,FALSE))</f>
        <v/>
      </c>
      <c r="P215" s="3" t="str">
        <f>IF(VLOOKUP($A215,'[1]2. Child Protection'!$B$8:$BG$226,'[1]2. Child Protection'!AB$1,FALSE)=H215,"",VLOOKUP($A215,'[1]2. Child Protection'!$B$8:$BG$226,'[1]2. Child Protection'!AB$1,FALSE))</f>
        <v/>
      </c>
    </row>
    <row r="216" spans="1:16" x14ac:dyDescent="0.3">
      <c r="A216" s="24" t="s">
        <v>298</v>
      </c>
      <c r="B216" s="25">
        <v>45.693083008720002</v>
      </c>
      <c r="C216" s="25"/>
      <c r="D216" s="25">
        <v>44.67997473922177</v>
      </c>
      <c r="E216" s="25"/>
      <c r="F216" s="25">
        <v>43.608049787438027</v>
      </c>
      <c r="G216" s="26"/>
      <c r="J216" s="52">
        <f>IF(VLOOKUP($A216,'[1]2. Child Protection'!$B$8:$BG$226,'[1]2. Child Protection'!V$1,FALSE)=B216,"",VLOOKUP($A216,'[1]2. Child Protection'!$B$8:$BG$226,'[1]2. Child Protection'!V$1,FALSE))</f>
        <v>46.18</v>
      </c>
      <c r="K216" s="52" t="str">
        <f>IF(VLOOKUP($A216,'[1]2. Child Protection'!$B$8:$BG$226,'[1]2. Child Protection'!W$1,FALSE)=C216,"",VLOOKUP($A216,'[1]2. Child Protection'!$B$8:$BG$226,'[1]2. Child Protection'!W$1,FALSE))</f>
        <v/>
      </c>
      <c r="L216" s="52">
        <f>IF(VLOOKUP($A216,'[1]2. Child Protection'!$B$8:$BG$226,'[1]2. Child Protection'!X$1,FALSE)=D216,"",VLOOKUP($A216,'[1]2. Child Protection'!$B$8:$BG$226,'[1]2. Child Protection'!X$1,FALSE))</f>
        <v>45.24</v>
      </c>
      <c r="M216" s="52" t="str">
        <f>IF(VLOOKUP($A216,'[1]2. Child Protection'!$B$8:$BG$226,'[1]2. Child Protection'!Y$1,FALSE)=E216,"",VLOOKUP($A216,'[1]2. Child Protection'!$B$8:$BG$226,'[1]2. Child Protection'!Y$1,FALSE))</f>
        <v/>
      </c>
      <c r="N216" s="52">
        <f>IF(VLOOKUP($A216,'[1]2. Child Protection'!$B$8:$BG$226,'[1]2. Child Protection'!Z$1,FALSE)=F216,"",VLOOKUP($A216,'[1]2. Child Protection'!$B$8:$BG$226,'[1]2. Child Protection'!Z$1,FALSE))</f>
        <v>44.14</v>
      </c>
      <c r="O216" s="52" t="str">
        <f>IF(VLOOKUP($A216,'[1]2. Child Protection'!$B$8:$BG$226,'[1]2. Child Protection'!AA$1,FALSE)=G216,"",VLOOKUP($A216,'[1]2. Child Protection'!$B$8:$BG$226,'[1]2. Child Protection'!AA$1,FALSE))</f>
        <v/>
      </c>
      <c r="P216" s="3" t="str">
        <f>IF(VLOOKUP($A216,'[1]2. Child Protection'!$B$8:$BG$226,'[1]2. Child Protection'!AB$1,FALSE)=H216,"",VLOOKUP($A216,'[1]2. Child Protection'!$B$8:$BG$226,'[1]2. Child Protection'!AB$1,FALSE))</f>
        <v>DHS, MICS, other national surveys, censuses and vital registration systems</v>
      </c>
    </row>
    <row r="217" spans="1:16" x14ac:dyDescent="0.3">
      <c r="A217" s="27" t="s">
        <v>327</v>
      </c>
      <c r="B217" s="13">
        <v>38.394760038686968</v>
      </c>
      <c r="C217" s="13"/>
      <c r="D217" s="13">
        <v>34.764081659359746</v>
      </c>
      <c r="E217" s="13"/>
      <c r="F217" s="13">
        <v>34.244189422584206</v>
      </c>
      <c r="G217" s="28"/>
      <c r="J217" s="52">
        <f>IF(VLOOKUP($A217,'[1]2. Child Protection'!$B$8:$BG$226,'[1]2. Child Protection'!V$1,FALSE)=B217,"",VLOOKUP($A217,'[1]2. Child Protection'!$B$8:$BG$226,'[1]2. Child Protection'!V$1,FALSE))</f>
        <v>39.020000000000003</v>
      </c>
      <c r="K217" s="52" t="str">
        <f>IF(VLOOKUP($A217,'[1]2. Child Protection'!$B$8:$BG$226,'[1]2. Child Protection'!W$1,FALSE)=C217,"",VLOOKUP($A217,'[1]2. Child Protection'!$B$8:$BG$226,'[1]2. Child Protection'!W$1,FALSE))</f>
        <v/>
      </c>
      <c r="L217" s="52">
        <f>IF(VLOOKUP($A217,'[1]2. Child Protection'!$B$8:$BG$226,'[1]2. Child Protection'!X$1,FALSE)=D217,"",VLOOKUP($A217,'[1]2. Child Protection'!$B$8:$BG$226,'[1]2. Child Protection'!X$1,FALSE))</f>
        <v>35.549999999999997</v>
      </c>
      <c r="M217" s="52" t="str">
        <f>IF(VLOOKUP($A217,'[1]2. Child Protection'!$B$8:$BG$226,'[1]2. Child Protection'!Y$1,FALSE)=E217,"",VLOOKUP($A217,'[1]2. Child Protection'!$B$8:$BG$226,'[1]2. Child Protection'!Y$1,FALSE))</f>
        <v/>
      </c>
      <c r="N217" s="52">
        <f>IF(VLOOKUP($A217,'[1]2. Child Protection'!$B$8:$BG$226,'[1]2. Child Protection'!Z$1,FALSE)=F217,"",VLOOKUP($A217,'[1]2. Child Protection'!$B$8:$BG$226,'[1]2. Child Protection'!Z$1,FALSE))</f>
        <v>34.99</v>
      </c>
      <c r="O217" s="52" t="str">
        <f>IF(VLOOKUP($A217,'[1]2. Child Protection'!$B$8:$BG$226,'[1]2. Child Protection'!AA$1,FALSE)=G217,"",VLOOKUP($A217,'[1]2. Child Protection'!$B$8:$BG$226,'[1]2. Child Protection'!AA$1,FALSE))</f>
        <v/>
      </c>
      <c r="P217" s="3" t="str">
        <f>IF(VLOOKUP($A217,'[1]2. Child Protection'!$B$8:$BG$226,'[1]2. Child Protection'!AB$1,FALSE)=H217,"",VLOOKUP($A217,'[1]2. Child Protection'!$B$8:$BG$226,'[1]2. Child Protection'!AB$1,FALSE))</f>
        <v>DHS, MICS, other national surveys, censuses and vital registration systems</v>
      </c>
    </row>
    <row r="218" spans="1:16" x14ac:dyDescent="0.3">
      <c r="A218" s="27" t="s">
        <v>328</v>
      </c>
      <c r="B218" s="13">
        <v>52.792217105388126</v>
      </c>
      <c r="C218" s="13"/>
      <c r="D218" s="13">
        <v>53.579279070053758</v>
      </c>
      <c r="E218" s="13"/>
      <c r="F218" s="13">
        <v>52.105473686145011</v>
      </c>
      <c r="G218" s="28"/>
      <c r="J218" s="52">
        <f>IF(VLOOKUP($A218,'[1]2. Child Protection'!$B$8:$BG$226,'[1]2. Child Protection'!V$1,FALSE)=B218,"",VLOOKUP($A218,'[1]2. Child Protection'!$B$8:$BG$226,'[1]2. Child Protection'!V$1,FALSE))</f>
        <v>53.14</v>
      </c>
      <c r="K218" s="52" t="str">
        <f>IF(VLOOKUP($A218,'[1]2. Child Protection'!$B$8:$BG$226,'[1]2. Child Protection'!W$1,FALSE)=C218,"",VLOOKUP($A218,'[1]2. Child Protection'!$B$8:$BG$226,'[1]2. Child Protection'!W$1,FALSE))</f>
        <v/>
      </c>
      <c r="L218" s="52">
        <f>IF(VLOOKUP($A218,'[1]2. Child Protection'!$B$8:$BG$226,'[1]2. Child Protection'!X$1,FALSE)=D218,"",VLOOKUP($A218,'[1]2. Child Protection'!$B$8:$BG$226,'[1]2. Child Protection'!X$1,FALSE))</f>
        <v>53.94</v>
      </c>
      <c r="M218" s="52" t="str">
        <f>IF(VLOOKUP($A218,'[1]2. Child Protection'!$B$8:$BG$226,'[1]2. Child Protection'!Y$1,FALSE)=E218,"",VLOOKUP($A218,'[1]2. Child Protection'!$B$8:$BG$226,'[1]2. Child Protection'!Y$1,FALSE))</f>
        <v/>
      </c>
      <c r="N218" s="52">
        <f>IF(VLOOKUP($A218,'[1]2. Child Protection'!$B$8:$BG$226,'[1]2. Child Protection'!Z$1,FALSE)=F218,"",VLOOKUP($A218,'[1]2. Child Protection'!$B$8:$BG$226,'[1]2. Child Protection'!Z$1,FALSE))</f>
        <v>52.45</v>
      </c>
      <c r="O218" s="52" t="str">
        <f>IF(VLOOKUP($A218,'[1]2. Child Protection'!$B$8:$BG$226,'[1]2. Child Protection'!AA$1,FALSE)=G218,"",VLOOKUP($A218,'[1]2. Child Protection'!$B$8:$BG$226,'[1]2. Child Protection'!AA$1,FALSE))</f>
        <v/>
      </c>
      <c r="P218" s="3" t="str">
        <f>IF(VLOOKUP($A218,'[1]2. Child Protection'!$B$8:$BG$226,'[1]2. Child Protection'!AB$1,FALSE)=H218,"",VLOOKUP($A218,'[1]2. Child Protection'!$B$8:$BG$226,'[1]2. Child Protection'!AB$1,FALSE))</f>
        <v>DHS, MICS, other national surveys, censuses and vital registration systems</v>
      </c>
    </row>
    <row r="219" spans="1:16" x14ac:dyDescent="0.3">
      <c r="A219" s="30" t="s">
        <v>300</v>
      </c>
      <c r="B219" s="13">
        <v>91.737890528415846</v>
      </c>
      <c r="C219" s="13"/>
      <c r="D219" s="13">
        <v>91.883951853110872</v>
      </c>
      <c r="E219" s="13"/>
      <c r="F219" s="13">
        <v>91.608752847823681</v>
      </c>
      <c r="G219" s="28"/>
      <c r="J219" s="52">
        <f>IF(VLOOKUP($A219,'[1]2. Child Protection'!$B$8:$BG$226,'[1]2. Child Protection'!V$1,FALSE)=B219,"",VLOOKUP($A219,'[1]2. Child Protection'!$B$8:$BG$226,'[1]2. Child Protection'!V$1,FALSE))</f>
        <v>91.73</v>
      </c>
      <c r="K219" s="52" t="str">
        <f>IF(VLOOKUP($A219,'[1]2. Child Protection'!$B$8:$BG$226,'[1]2. Child Protection'!W$1,FALSE)=C219,"",VLOOKUP($A219,'[1]2. Child Protection'!$B$8:$BG$226,'[1]2. Child Protection'!W$1,FALSE))</f>
        <v/>
      </c>
      <c r="L219" s="52">
        <f>IF(VLOOKUP($A219,'[1]2. Child Protection'!$B$8:$BG$226,'[1]2. Child Protection'!X$1,FALSE)=D219,"",VLOOKUP($A219,'[1]2. Child Protection'!$B$8:$BG$226,'[1]2. Child Protection'!X$1,FALSE))</f>
        <v>91.88</v>
      </c>
      <c r="M219" s="52" t="str">
        <f>IF(VLOOKUP($A219,'[1]2. Child Protection'!$B$8:$BG$226,'[1]2. Child Protection'!Y$1,FALSE)=E219,"",VLOOKUP($A219,'[1]2. Child Protection'!$B$8:$BG$226,'[1]2. Child Protection'!Y$1,FALSE))</f>
        <v/>
      </c>
      <c r="N219" s="52">
        <f>IF(VLOOKUP($A219,'[1]2. Child Protection'!$B$8:$BG$226,'[1]2. Child Protection'!Z$1,FALSE)=F219,"",VLOOKUP($A219,'[1]2. Child Protection'!$B$8:$BG$226,'[1]2. Child Protection'!Z$1,FALSE))</f>
        <v>91.59</v>
      </c>
      <c r="O219" s="52" t="str">
        <f>IF(VLOOKUP($A219,'[1]2. Child Protection'!$B$8:$BG$226,'[1]2. Child Protection'!AA$1,FALSE)=G219,"",VLOOKUP($A219,'[1]2. Child Protection'!$B$8:$BG$226,'[1]2. Child Protection'!AA$1,FALSE))</f>
        <v/>
      </c>
      <c r="P219" s="3" t="str">
        <f>IF(VLOOKUP($A219,'[1]2. Child Protection'!$B$8:$BG$226,'[1]2. Child Protection'!AB$1,FALSE)=H219,"",VLOOKUP($A219,'[1]2. Child Protection'!$B$8:$BG$226,'[1]2. Child Protection'!AB$1,FALSE))</f>
        <v>DHS, MICS, other national surveys, censuses and vital registration systems</v>
      </c>
    </row>
    <row r="220" spans="1:16" x14ac:dyDescent="0.3">
      <c r="A220" s="29" t="s">
        <v>301</v>
      </c>
      <c r="B220" s="13">
        <v>70.114296161326081</v>
      </c>
      <c r="C220" s="13"/>
      <c r="D220" s="13">
        <v>70.045104844015654</v>
      </c>
      <c r="E220" s="13"/>
      <c r="F220" s="13">
        <v>70.254134003238022</v>
      </c>
      <c r="G220" s="28"/>
      <c r="J220" s="52">
        <f>IF(VLOOKUP($A220,'[1]2. Child Protection'!$B$8:$BG$226,'[1]2. Child Protection'!V$1,FALSE)=B220,"",VLOOKUP($A220,'[1]2. Child Protection'!$B$8:$BG$226,'[1]2. Child Protection'!V$1,FALSE))</f>
        <v>70.11</v>
      </c>
      <c r="K220" s="52" t="str">
        <f>IF(VLOOKUP($A220,'[1]2. Child Protection'!$B$8:$BG$226,'[1]2. Child Protection'!W$1,FALSE)=C220,"",VLOOKUP($A220,'[1]2. Child Protection'!$B$8:$BG$226,'[1]2. Child Protection'!W$1,FALSE))</f>
        <v/>
      </c>
      <c r="L220" s="52">
        <f>IF(VLOOKUP($A220,'[1]2. Child Protection'!$B$8:$BG$226,'[1]2. Child Protection'!X$1,FALSE)=D220,"",VLOOKUP($A220,'[1]2. Child Protection'!$B$8:$BG$226,'[1]2. Child Protection'!X$1,FALSE))</f>
        <v>70.040000000000006</v>
      </c>
      <c r="M220" s="52" t="str">
        <f>IF(VLOOKUP($A220,'[1]2. Child Protection'!$B$8:$BG$226,'[1]2. Child Protection'!Y$1,FALSE)=E220,"",VLOOKUP($A220,'[1]2. Child Protection'!$B$8:$BG$226,'[1]2. Child Protection'!Y$1,FALSE))</f>
        <v/>
      </c>
      <c r="N220" s="52">
        <f>IF(VLOOKUP($A220,'[1]2. Child Protection'!$B$8:$BG$226,'[1]2. Child Protection'!Z$1,FALSE)=F220,"",VLOOKUP($A220,'[1]2. Child Protection'!$B$8:$BG$226,'[1]2. Child Protection'!Z$1,FALSE))</f>
        <v>70.25</v>
      </c>
      <c r="O220" s="52" t="str">
        <f>IF(VLOOKUP($A220,'[1]2. Child Protection'!$B$8:$BG$226,'[1]2. Child Protection'!AA$1,FALSE)=G220,"",VLOOKUP($A220,'[1]2. Child Protection'!$B$8:$BG$226,'[1]2. Child Protection'!AA$1,FALSE))</f>
        <v/>
      </c>
      <c r="P220" s="3" t="str">
        <f>IF(VLOOKUP($A220,'[1]2. Child Protection'!$B$8:$BG$226,'[1]2. Child Protection'!AB$1,FALSE)=H220,"",VLOOKUP($A220,'[1]2. Child Protection'!$B$8:$BG$226,'[1]2. Child Protection'!AB$1,FALSE))</f>
        <v>DHS, MICS, other national surveys, censuses and vital registration systems</v>
      </c>
    </row>
    <row r="221" spans="1:16" x14ac:dyDescent="0.3">
      <c r="A221" s="29" t="s">
        <v>302</v>
      </c>
      <c r="B221" s="13" t="s">
        <v>23</v>
      </c>
      <c r="C221" s="13"/>
      <c r="D221" s="13" t="s">
        <v>23</v>
      </c>
      <c r="E221" s="13"/>
      <c r="F221" s="13" t="s">
        <v>23</v>
      </c>
      <c r="G221" s="28"/>
      <c r="J221" s="52" t="str">
        <f>IF(VLOOKUP($A221,'[1]2. Child Protection'!$B$8:$BG$226,'[1]2. Child Protection'!V$1,FALSE)=B221,"",VLOOKUP($A221,'[1]2. Child Protection'!$B$8:$BG$226,'[1]2. Child Protection'!V$1,FALSE))</f>
        <v/>
      </c>
      <c r="K221" s="52" t="str">
        <f>IF(VLOOKUP($A221,'[1]2. Child Protection'!$B$8:$BG$226,'[1]2. Child Protection'!W$1,FALSE)=C221,"",VLOOKUP($A221,'[1]2. Child Protection'!$B$8:$BG$226,'[1]2. Child Protection'!W$1,FALSE))</f>
        <v/>
      </c>
      <c r="L221" s="52" t="str">
        <f>IF(VLOOKUP($A221,'[1]2. Child Protection'!$B$8:$BG$226,'[1]2. Child Protection'!X$1,FALSE)=D221,"",VLOOKUP($A221,'[1]2. Child Protection'!$B$8:$BG$226,'[1]2. Child Protection'!X$1,FALSE))</f>
        <v/>
      </c>
      <c r="M221" s="52" t="str">
        <f>IF(VLOOKUP($A221,'[1]2. Child Protection'!$B$8:$BG$226,'[1]2. Child Protection'!Y$1,FALSE)=E221,"",VLOOKUP($A221,'[1]2. Child Protection'!$B$8:$BG$226,'[1]2. Child Protection'!Y$1,FALSE))</f>
        <v/>
      </c>
      <c r="N221" s="52" t="str">
        <f>IF(VLOOKUP($A221,'[1]2. Child Protection'!$B$8:$BG$226,'[1]2. Child Protection'!Z$1,FALSE)=F221,"",VLOOKUP($A221,'[1]2. Child Protection'!$B$8:$BG$226,'[1]2. Child Protection'!Z$1,FALSE))</f>
        <v/>
      </c>
      <c r="O221" s="52" t="str">
        <f>IF(VLOOKUP($A221,'[1]2. Child Protection'!$B$8:$BG$226,'[1]2. Child Protection'!AA$1,FALSE)=G221,"",VLOOKUP($A221,'[1]2. Child Protection'!$B$8:$BG$226,'[1]2. Child Protection'!AA$1,FALSE))</f>
        <v/>
      </c>
      <c r="P221" s="3" t="str">
        <f>IF(VLOOKUP($A221,'[1]2. Child Protection'!$B$8:$BG$226,'[1]2. Child Protection'!AB$1,FALSE)=H221,"",VLOOKUP($A221,'[1]2. Child Protection'!$B$8:$BG$226,'[1]2. Child Protection'!AB$1,FALSE))</f>
        <v/>
      </c>
    </row>
    <row r="222" spans="1:16" s="2" customFormat="1" x14ac:dyDescent="0.3">
      <c r="A222" s="29" t="s">
        <v>303</v>
      </c>
      <c r="B222" s="15">
        <v>94.205913802060195</v>
      </c>
      <c r="C222" s="13"/>
      <c r="D222" s="15" t="s">
        <v>23</v>
      </c>
      <c r="E222" s="13"/>
      <c r="F222" s="15" t="s">
        <v>23</v>
      </c>
      <c r="G222" s="28"/>
      <c r="J222" s="19">
        <f>IF(VLOOKUP($A222,'[1]2. Child Protection'!$B$8:$BG$226,'[1]2. Child Protection'!V$1,FALSE)=B222,"",VLOOKUP($A222,'[1]2. Child Protection'!$B$8:$BG$226,'[1]2. Child Protection'!V$1,FALSE))</f>
        <v>94.87</v>
      </c>
      <c r="K222" s="19" t="str">
        <f>IF(VLOOKUP($A222,'[1]2. Child Protection'!$B$8:$BG$226,'[1]2. Child Protection'!W$1,FALSE)=C222,"",VLOOKUP($A222,'[1]2. Child Protection'!$B$8:$BG$226,'[1]2. Child Protection'!W$1,FALSE))</f>
        <v/>
      </c>
      <c r="L222" s="19" t="str">
        <f>IF(VLOOKUP($A222,'[1]2. Child Protection'!$B$8:$BG$226,'[1]2. Child Protection'!X$1,FALSE)=D222,"",VLOOKUP($A222,'[1]2. Child Protection'!$B$8:$BG$226,'[1]2. Child Protection'!X$1,FALSE))</f>
        <v/>
      </c>
      <c r="M222" s="19" t="str">
        <f>IF(VLOOKUP($A222,'[1]2. Child Protection'!$B$8:$BG$226,'[1]2. Child Protection'!Y$1,FALSE)=E222,"",VLOOKUP($A222,'[1]2. Child Protection'!$B$8:$BG$226,'[1]2. Child Protection'!Y$1,FALSE))</f>
        <v/>
      </c>
      <c r="N222" s="19" t="str">
        <f>IF(VLOOKUP($A222,'[1]2. Child Protection'!$B$8:$BG$226,'[1]2. Child Protection'!Z$1,FALSE)=F222,"",VLOOKUP($A222,'[1]2. Child Protection'!$B$8:$BG$226,'[1]2. Child Protection'!Z$1,FALSE))</f>
        <v/>
      </c>
      <c r="O222" s="19" t="str">
        <f>IF(VLOOKUP($A222,'[1]2. Child Protection'!$B$8:$BG$226,'[1]2. Child Protection'!AA$1,FALSE)=G222,"",VLOOKUP($A222,'[1]2. Child Protection'!$B$8:$BG$226,'[1]2. Child Protection'!AA$1,FALSE))</f>
        <v/>
      </c>
      <c r="P222" s="2" t="str">
        <f>IF(VLOOKUP($A222,'[1]2. Child Protection'!$B$8:$BG$226,'[1]2. Child Protection'!AB$1,FALSE)=H222,"",VLOOKUP($A222,'[1]2. Child Protection'!$B$8:$BG$226,'[1]2. Child Protection'!AB$1,FALSE))</f>
        <v>DHS, MICS, other national surveys, censuses and vital registration systems</v>
      </c>
    </row>
    <row r="223" spans="1:16" x14ac:dyDescent="0.3">
      <c r="A223" s="29" t="s">
        <v>304</v>
      </c>
      <c r="B223" s="13">
        <v>99.621219667148182</v>
      </c>
      <c r="C223" s="13"/>
      <c r="D223" s="15">
        <v>99.610316938268227</v>
      </c>
      <c r="E223" s="13"/>
      <c r="F223" s="15">
        <v>99.646243506146817</v>
      </c>
      <c r="G223" s="28"/>
      <c r="J223" s="52">
        <f>IF(VLOOKUP($A223,'[1]2. Child Protection'!$B$8:$BG$226,'[1]2. Child Protection'!V$1,FALSE)=B223,"",VLOOKUP($A223,'[1]2. Child Protection'!$B$8:$BG$226,'[1]2. Child Protection'!V$1,FALSE))</f>
        <v>99.62</v>
      </c>
      <c r="K223" s="52" t="str">
        <f>IF(VLOOKUP($A223,'[1]2. Child Protection'!$B$8:$BG$226,'[1]2. Child Protection'!W$1,FALSE)=C223,"",VLOOKUP($A223,'[1]2. Child Protection'!$B$8:$BG$226,'[1]2. Child Protection'!W$1,FALSE))</f>
        <v/>
      </c>
      <c r="L223" s="52">
        <f>IF(VLOOKUP($A223,'[1]2. Child Protection'!$B$8:$BG$226,'[1]2. Child Protection'!X$1,FALSE)=D223,"",VLOOKUP($A223,'[1]2. Child Protection'!$B$8:$BG$226,'[1]2. Child Protection'!X$1,FALSE))</f>
        <v>99.61</v>
      </c>
      <c r="M223" s="52" t="str">
        <f>IF(VLOOKUP($A223,'[1]2. Child Protection'!$B$8:$BG$226,'[1]2. Child Protection'!Y$1,FALSE)=E223,"",VLOOKUP($A223,'[1]2. Child Protection'!$B$8:$BG$226,'[1]2. Child Protection'!Y$1,FALSE))</f>
        <v/>
      </c>
      <c r="N223" s="52">
        <f>IF(VLOOKUP($A223,'[1]2. Child Protection'!$B$8:$BG$226,'[1]2. Child Protection'!Z$1,FALSE)=F223,"",VLOOKUP($A223,'[1]2. Child Protection'!$B$8:$BG$226,'[1]2. Child Protection'!Z$1,FALSE))</f>
        <v>99.65</v>
      </c>
      <c r="O223" s="52" t="str">
        <f>IF(VLOOKUP($A223,'[1]2. Child Protection'!$B$8:$BG$226,'[1]2. Child Protection'!AA$1,FALSE)=G223,"",VLOOKUP($A223,'[1]2. Child Protection'!$B$8:$BG$226,'[1]2. Child Protection'!AA$1,FALSE))</f>
        <v/>
      </c>
      <c r="P223" s="3" t="str">
        <f>IF(VLOOKUP($A223,'[1]2. Child Protection'!$B$8:$BG$226,'[1]2. Child Protection'!AB$1,FALSE)=H223,"",VLOOKUP($A223,'[1]2. Child Protection'!$B$8:$BG$226,'[1]2. Child Protection'!AB$1,FALSE))</f>
        <v>DHS, MICS, other national surveys, censuses and vital registration systems</v>
      </c>
    </row>
    <row r="224" spans="1:16" x14ac:dyDescent="0.3">
      <c r="A224" s="27" t="s">
        <v>329</v>
      </c>
      <c r="B224" s="13">
        <v>99.262465363054474</v>
      </c>
      <c r="C224" s="13"/>
      <c r="D224" s="13">
        <v>99.241187715385905</v>
      </c>
      <c r="E224" s="13"/>
      <c r="F224" s="13">
        <v>99.31123656352014</v>
      </c>
      <c r="G224" s="28"/>
      <c r="J224" s="52">
        <f>IF(VLOOKUP($A224,'[1]2. Child Protection'!$B$8:$BG$226,'[1]2. Child Protection'!V$1,FALSE)=B224,"",VLOOKUP($A224,'[1]2. Child Protection'!$B$8:$BG$226,'[1]2. Child Protection'!V$1,FALSE))</f>
        <v>99.26</v>
      </c>
      <c r="K224" s="52" t="str">
        <f>IF(VLOOKUP($A224,'[1]2. Child Protection'!$B$8:$BG$226,'[1]2. Child Protection'!W$1,FALSE)=C224,"",VLOOKUP($A224,'[1]2. Child Protection'!$B$8:$BG$226,'[1]2. Child Protection'!W$1,FALSE))</f>
        <v/>
      </c>
      <c r="L224" s="52">
        <f>IF(VLOOKUP($A224,'[1]2. Child Protection'!$B$8:$BG$226,'[1]2. Child Protection'!X$1,FALSE)=D224,"",VLOOKUP($A224,'[1]2. Child Protection'!$B$8:$BG$226,'[1]2. Child Protection'!X$1,FALSE))</f>
        <v>99.23</v>
      </c>
      <c r="M224" s="52" t="str">
        <f>IF(VLOOKUP($A224,'[1]2. Child Protection'!$B$8:$BG$226,'[1]2. Child Protection'!Y$1,FALSE)=E224,"",VLOOKUP($A224,'[1]2. Child Protection'!$B$8:$BG$226,'[1]2. Child Protection'!Y$1,FALSE))</f>
        <v/>
      </c>
      <c r="N224" s="52">
        <f>IF(VLOOKUP($A224,'[1]2. Child Protection'!$B$8:$BG$226,'[1]2. Child Protection'!Z$1,FALSE)=F224,"",VLOOKUP($A224,'[1]2. Child Protection'!$B$8:$BG$226,'[1]2. Child Protection'!Z$1,FALSE))</f>
        <v>99.31</v>
      </c>
      <c r="O224" s="52" t="str">
        <f>IF(VLOOKUP($A224,'[1]2. Child Protection'!$B$8:$BG$226,'[1]2. Child Protection'!AA$1,FALSE)=G224,"",VLOOKUP($A224,'[1]2. Child Protection'!$B$8:$BG$226,'[1]2. Child Protection'!AA$1,FALSE))</f>
        <v/>
      </c>
      <c r="P224" s="3" t="str">
        <f>IF(VLOOKUP($A224,'[1]2. Child Protection'!$B$8:$BG$226,'[1]2. Child Protection'!AB$1,FALSE)=H224,"",VLOOKUP($A224,'[1]2. Child Protection'!$B$8:$BG$226,'[1]2. Child Protection'!AB$1,FALSE))</f>
        <v>DHS, MICS, other national surveys, censuses and vital registration systems</v>
      </c>
    </row>
    <row r="225" spans="1:16" x14ac:dyDescent="0.3">
      <c r="A225" s="27" t="s">
        <v>330</v>
      </c>
      <c r="B225" s="13">
        <v>99.999999999999986</v>
      </c>
      <c r="C225" s="13"/>
      <c r="D225" s="13">
        <v>100.00000000000001</v>
      </c>
      <c r="E225" s="13"/>
      <c r="F225" s="13">
        <v>100.00000000000003</v>
      </c>
      <c r="G225" s="28"/>
      <c r="J225" s="52" t="str">
        <f>IF(VLOOKUP($A225,'[1]2. Child Protection'!$B$8:$BG$226,'[1]2. Child Protection'!V$1,FALSE)=B225,"",VLOOKUP($A225,'[1]2. Child Protection'!$B$8:$BG$226,'[1]2. Child Protection'!V$1,FALSE))</f>
        <v/>
      </c>
      <c r="K225" s="52" t="str">
        <f>IF(VLOOKUP($A225,'[1]2. Child Protection'!$B$8:$BG$226,'[1]2. Child Protection'!W$1,FALSE)=C225,"",VLOOKUP($A225,'[1]2. Child Protection'!$B$8:$BG$226,'[1]2. Child Protection'!W$1,FALSE))</f>
        <v/>
      </c>
      <c r="L225" s="52" t="str">
        <f>IF(VLOOKUP($A225,'[1]2. Child Protection'!$B$8:$BG$226,'[1]2. Child Protection'!X$1,FALSE)=D225,"",VLOOKUP($A225,'[1]2. Child Protection'!$B$8:$BG$226,'[1]2. Child Protection'!X$1,FALSE))</f>
        <v/>
      </c>
      <c r="M225" s="52" t="str">
        <f>IF(VLOOKUP($A225,'[1]2. Child Protection'!$B$8:$BG$226,'[1]2. Child Protection'!Y$1,FALSE)=E225,"",VLOOKUP($A225,'[1]2. Child Protection'!$B$8:$BG$226,'[1]2. Child Protection'!Y$1,FALSE))</f>
        <v/>
      </c>
      <c r="N225" s="52" t="str">
        <f>IF(VLOOKUP($A225,'[1]2. Child Protection'!$B$8:$BG$226,'[1]2. Child Protection'!Z$1,FALSE)=F225,"",VLOOKUP($A225,'[1]2. Child Protection'!$B$8:$BG$226,'[1]2. Child Protection'!Z$1,FALSE))</f>
        <v/>
      </c>
      <c r="O225" s="52" t="str">
        <f>IF(VLOOKUP($A225,'[1]2. Child Protection'!$B$8:$BG$226,'[1]2. Child Protection'!AA$1,FALSE)=G225,"",VLOOKUP($A225,'[1]2. Child Protection'!$B$8:$BG$226,'[1]2. Child Protection'!AA$1,FALSE))</f>
        <v/>
      </c>
      <c r="P225" s="3" t="str">
        <f>IF(VLOOKUP($A225,'[1]2. Child Protection'!$B$8:$BG$226,'[1]2. Child Protection'!AB$1,FALSE)=H225,"",VLOOKUP($A225,'[1]2. Child Protection'!$B$8:$BG$226,'[1]2. Child Protection'!AB$1,FALSE))</f>
        <v>DHS, MICS, other national surveys, censuses and vital registration systems</v>
      </c>
    </row>
    <row r="226" spans="1:16" x14ac:dyDescent="0.3">
      <c r="A226" s="29" t="s">
        <v>306</v>
      </c>
      <c r="B226" s="13">
        <v>100</v>
      </c>
      <c r="C226" s="13"/>
      <c r="D226" s="13">
        <v>100.00000000000001</v>
      </c>
      <c r="E226" s="13"/>
      <c r="F226" s="13">
        <v>100</v>
      </c>
      <c r="G226" s="28"/>
      <c r="J226" s="52" t="str">
        <f>IF(VLOOKUP($A226,'[1]2. Child Protection'!$B$8:$BG$226,'[1]2. Child Protection'!V$1,FALSE)=B226,"",VLOOKUP($A226,'[1]2. Child Protection'!$B$8:$BG$226,'[1]2. Child Protection'!V$1,FALSE))</f>
        <v/>
      </c>
      <c r="K226" s="52" t="str">
        <f>IF(VLOOKUP($A226,'[1]2. Child Protection'!$B$8:$BG$226,'[1]2. Child Protection'!W$1,FALSE)=C226,"",VLOOKUP($A226,'[1]2. Child Protection'!$B$8:$BG$226,'[1]2. Child Protection'!W$1,FALSE))</f>
        <v/>
      </c>
      <c r="L226" s="52" t="str">
        <f>IF(VLOOKUP($A226,'[1]2. Child Protection'!$B$8:$BG$226,'[1]2. Child Protection'!X$1,FALSE)=D226,"",VLOOKUP($A226,'[1]2. Child Protection'!$B$8:$BG$226,'[1]2. Child Protection'!X$1,FALSE))</f>
        <v/>
      </c>
      <c r="M226" s="52" t="str">
        <f>IF(VLOOKUP($A226,'[1]2. Child Protection'!$B$8:$BG$226,'[1]2. Child Protection'!Y$1,FALSE)=E226,"",VLOOKUP($A226,'[1]2. Child Protection'!$B$8:$BG$226,'[1]2. Child Protection'!Y$1,FALSE))</f>
        <v/>
      </c>
      <c r="N226" s="52" t="str">
        <f>IF(VLOOKUP($A226,'[1]2. Child Protection'!$B$8:$BG$226,'[1]2. Child Protection'!Z$1,FALSE)=F226,"",VLOOKUP($A226,'[1]2. Child Protection'!$B$8:$BG$226,'[1]2. Child Protection'!Z$1,FALSE))</f>
        <v/>
      </c>
      <c r="O226" s="52" t="str">
        <f>IF(VLOOKUP($A226,'[1]2. Child Protection'!$B$8:$BG$226,'[1]2. Child Protection'!AA$1,FALSE)=G226,"",VLOOKUP($A226,'[1]2. Child Protection'!$B$8:$BG$226,'[1]2. Child Protection'!AA$1,FALSE))</f>
        <v/>
      </c>
      <c r="P226" s="3" t="str">
        <f>IF(VLOOKUP($A226,'[1]2. Child Protection'!$B$8:$BG$226,'[1]2. Child Protection'!AB$1,FALSE)=H226,"",VLOOKUP($A226,'[1]2. Child Protection'!$B$8:$BG$226,'[1]2. Child Protection'!AB$1,FALSE))</f>
        <v>DHS, MICS, other national surveys, censuses and vital registration systems</v>
      </c>
    </row>
    <row r="227" spans="1:16" x14ac:dyDescent="0.3">
      <c r="A227" s="29" t="s">
        <v>307</v>
      </c>
      <c r="B227" s="13">
        <v>44.186563703249611</v>
      </c>
      <c r="C227" s="13"/>
      <c r="D227" s="13">
        <v>44.516217921867977</v>
      </c>
      <c r="E227" s="13"/>
      <c r="F227" s="13">
        <v>43.848768735358128</v>
      </c>
      <c r="G227" s="28"/>
      <c r="J227" s="52">
        <f>IF(VLOOKUP($A227,'[1]2. Child Protection'!$B$8:$BG$226,'[1]2. Child Protection'!V$1,FALSE)=B227,"",VLOOKUP($A227,'[1]2. Child Protection'!$B$8:$BG$226,'[1]2. Child Protection'!V$1,FALSE))</f>
        <v>44.79</v>
      </c>
      <c r="K227" s="52" t="str">
        <f>IF(VLOOKUP($A227,'[1]2. Child Protection'!$B$8:$BG$226,'[1]2. Child Protection'!W$1,FALSE)=C227,"",VLOOKUP($A227,'[1]2. Child Protection'!$B$8:$BG$226,'[1]2. Child Protection'!W$1,FALSE))</f>
        <v/>
      </c>
      <c r="L227" s="52">
        <f>IF(VLOOKUP($A227,'[1]2. Child Protection'!$B$8:$BG$226,'[1]2. Child Protection'!X$1,FALSE)=D227,"",VLOOKUP($A227,'[1]2. Child Protection'!$B$8:$BG$226,'[1]2. Child Protection'!X$1,FALSE))</f>
        <v>45.14</v>
      </c>
      <c r="M227" s="52" t="str">
        <f>IF(VLOOKUP($A227,'[1]2. Child Protection'!$B$8:$BG$226,'[1]2. Child Protection'!Y$1,FALSE)=E227,"",VLOOKUP($A227,'[1]2. Child Protection'!$B$8:$BG$226,'[1]2. Child Protection'!Y$1,FALSE))</f>
        <v/>
      </c>
      <c r="N227" s="52">
        <f>IF(VLOOKUP($A227,'[1]2. Child Protection'!$B$8:$BG$226,'[1]2. Child Protection'!Z$1,FALSE)=F227,"",VLOOKUP($A227,'[1]2. Child Protection'!$B$8:$BG$226,'[1]2. Child Protection'!Z$1,FALSE))</f>
        <v>44.44</v>
      </c>
      <c r="O227" s="52" t="str">
        <f>IF(VLOOKUP($A227,'[1]2. Child Protection'!$B$8:$BG$226,'[1]2. Child Protection'!AA$1,FALSE)=G227,"",VLOOKUP($A227,'[1]2. Child Protection'!$B$8:$BG$226,'[1]2. Child Protection'!AA$1,FALSE))</f>
        <v/>
      </c>
      <c r="P227" s="3" t="str">
        <f>IF(VLOOKUP($A227,'[1]2. Child Protection'!$B$8:$BG$226,'[1]2. Child Protection'!AB$1,FALSE)=H227,"",VLOOKUP($A227,'[1]2. Child Protection'!$B$8:$BG$226,'[1]2. Child Protection'!AB$1,FALSE))</f>
        <v>DHS, MICS, other national surveys, censuses and vital registration systems</v>
      </c>
    </row>
    <row r="228" spans="1:16" x14ac:dyDescent="0.3">
      <c r="A228" s="31" t="s">
        <v>310</v>
      </c>
      <c r="B228" s="32">
        <v>73.635117978641134</v>
      </c>
      <c r="C228" s="32"/>
      <c r="D228" s="32">
        <v>74.798898908734444</v>
      </c>
      <c r="E228" s="32"/>
      <c r="F228" s="32">
        <v>74.133182786447449</v>
      </c>
      <c r="G228" s="33"/>
      <c r="J228" s="52">
        <f>IF(VLOOKUP($A228,'[1]2. Child Protection'!$B$8:$BG$226,'[1]2. Child Protection'!V$1,FALSE)=B228,"",VLOOKUP($A228,'[1]2. Child Protection'!$B$8:$BG$226,'[1]2. Child Protection'!V$1,FALSE))</f>
        <v>75.430000000000007</v>
      </c>
      <c r="K228" s="52" t="str">
        <f>IF(VLOOKUP($A228,'[1]2. Child Protection'!$B$8:$BG$226,'[1]2. Child Protection'!W$1,FALSE)=C228,"",VLOOKUP($A228,'[1]2. Child Protection'!$B$8:$BG$226,'[1]2. Child Protection'!W$1,FALSE))</f>
        <v/>
      </c>
      <c r="L228" s="52">
        <f>IF(VLOOKUP($A228,'[1]2. Child Protection'!$B$8:$BG$226,'[1]2. Child Protection'!X$1,FALSE)=D228,"",VLOOKUP($A228,'[1]2. Child Protection'!$B$8:$BG$226,'[1]2. Child Protection'!X$1,FALSE))</f>
        <v>75.88</v>
      </c>
      <c r="M228" s="52" t="str">
        <f>IF(VLOOKUP($A228,'[1]2. Child Protection'!$B$8:$BG$226,'[1]2. Child Protection'!Y$1,FALSE)=E228,"",VLOOKUP($A228,'[1]2. Child Protection'!$B$8:$BG$226,'[1]2. Child Protection'!Y$1,FALSE))</f>
        <v/>
      </c>
      <c r="N228" s="52">
        <f>IF(VLOOKUP($A228,'[1]2. Child Protection'!$B$8:$BG$226,'[1]2. Child Protection'!Z$1,FALSE)=F228,"",VLOOKUP($A228,'[1]2. Child Protection'!$B$8:$BG$226,'[1]2. Child Protection'!Z$1,FALSE))</f>
        <v>75.25</v>
      </c>
      <c r="O228" s="52" t="str">
        <f>IF(VLOOKUP($A228,'[1]2. Child Protection'!$B$8:$BG$226,'[1]2. Child Protection'!AA$1,FALSE)=G228,"",VLOOKUP($A228,'[1]2. Child Protection'!$B$8:$BG$226,'[1]2. Child Protection'!AA$1,FALSE))</f>
        <v/>
      </c>
      <c r="P228" s="3" t="str">
        <f>IF(VLOOKUP($A228,'[1]2. Child Protection'!$B$8:$BG$226,'[1]2. Child Protection'!AB$1,FALSE)=H228,"",VLOOKUP($A228,'[1]2. Child Protection'!$B$8:$BG$226,'[1]2. Child Protection'!AB$1,FALSE))</f>
        <v>DHS, MICS, other national surveys, censuses and vital registration systems</v>
      </c>
    </row>
    <row r="229" spans="1:16" x14ac:dyDescent="0.3">
      <c r="A229" s="19"/>
      <c r="B229" s="13"/>
      <c r="C229" s="13"/>
      <c r="D229" s="13"/>
      <c r="E229" s="13"/>
      <c r="F229" s="13"/>
      <c r="G229" s="13"/>
    </row>
    <row r="230" spans="1:16" x14ac:dyDescent="0.3">
      <c r="A230" s="34" t="s">
        <v>311</v>
      </c>
      <c r="B230" s="35" t="s">
        <v>312</v>
      </c>
      <c r="C230" s="13"/>
      <c r="D230" s="13"/>
      <c r="E230" s="13"/>
      <c r="F230" s="13"/>
      <c r="G230" s="13"/>
    </row>
    <row r="231" spans="1:16" x14ac:dyDescent="0.3">
      <c r="A231" s="34"/>
      <c r="B231" s="35" t="s">
        <v>313</v>
      </c>
      <c r="C231" s="36"/>
      <c r="D231" s="2"/>
      <c r="F231" s="2"/>
    </row>
    <row r="232" spans="1:16" x14ac:dyDescent="0.3">
      <c r="A232" s="34"/>
      <c r="B232" s="35" t="s">
        <v>314</v>
      </c>
      <c r="C232" s="36"/>
      <c r="D232" s="2"/>
      <c r="F232" s="2"/>
    </row>
    <row r="233" spans="1:16" x14ac:dyDescent="0.3">
      <c r="B233" s="2" t="s">
        <v>315</v>
      </c>
      <c r="C233" s="36"/>
      <c r="D233" s="2"/>
      <c r="F233" s="2"/>
    </row>
    <row r="234" spans="1:16" x14ac:dyDescent="0.3">
      <c r="B234" s="2" t="s">
        <v>316</v>
      </c>
      <c r="C234" s="36"/>
      <c r="D234" s="2"/>
      <c r="F234" s="2"/>
    </row>
    <row r="235" spans="1:16" ht="15.6" x14ac:dyDescent="0.3">
      <c r="B235" s="37" t="s">
        <v>317</v>
      </c>
      <c r="C235" s="36"/>
      <c r="D235" s="2"/>
      <c r="F235" s="2"/>
    </row>
    <row r="236" spans="1:16" x14ac:dyDescent="0.3">
      <c r="B236" s="38" t="s">
        <v>318</v>
      </c>
      <c r="C236" s="36"/>
      <c r="D236" s="2"/>
      <c r="F236" s="2"/>
    </row>
    <row r="237" spans="1:16" x14ac:dyDescent="0.3">
      <c r="B237" s="36"/>
      <c r="C237" s="36"/>
      <c r="D237" s="2"/>
      <c r="F237" s="2"/>
    </row>
    <row r="238" spans="1:16" x14ac:dyDescent="0.3">
      <c r="A238" s="1" t="s">
        <v>319</v>
      </c>
      <c r="B238" s="2" t="s">
        <v>320</v>
      </c>
      <c r="C238" s="36"/>
      <c r="D238" s="2"/>
      <c r="F238" s="2"/>
    </row>
    <row r="239" spans="1:16" x14ac:dyDescent="0.3">
      <c r="B239" s="36"/>
      <c r="C239" s="36"/>
      <c r="D239" s="2"/>
      <c r="F239" s="2"/>
    </row>
    <row r="240" spans="1:16" x14ac:dyDescent="0.3">
      <c r="A240" s="1" t="s">
        <v>321</v>
      </c>
      <c r="B240" s="36" t="s">
        <v>322</v>
      </c>
      <c r="C240" s="36"/>
      <c r="D240" s="2"/>
      <c r="F240" s="2"/>
    </row>
    <row r="241" spans="1:8" x14ac:dyDescent="0.3">
      <c r="B241" s="36"/>
      <c r="C241" s="36"/>
      <c r="D241" s="2"/>
      <c r="F241" s="2"/>
    </row>
    <row r="242" spans="1:8" s="8" customFormat="1" x14ac:dyDescent="0.3">
      <c r="A242" s="39" t="s">
        <v>323</v>
      </c>
      <c r="B242" s="40"/>
      <c r="C242" s="7"/>
      <c r="D242" s="7"/>
      <c r="E242" s="7"/>
      <c r="F242" s="7"/>
      <c r="G242" s="7"/>
      <c r="H242" s="7"/>
    </row>
    <row r="243" spans="1:8" s="8" customFormat="1" x14ac:dyDescent="0.3">
      <c r="A243" s="1" t="s">
        <v>324</v>
      </c>
      <c r="B243" s="41" t="s">
        <v>325</v>
      </c>
      <c r="C243" s="7"/>
      <c r="D243" s="7"/>
      <c r="E243" s="7"/>
      <c r="F243" s="7"/>
      <c r="G243" s="7"/>
      <c r="H243" s="7"/>
    </row>
    <row r="244" spans="1:8" x14ac:dyDescent="0.3">
      <c r="B244" s="36"/>
      <c r="C244" s="36"/>
      <c r="D244" s="2"/>
      <c r="F244" s="2"/>
    </row>
    <row r="245" spans="1:8" x14ac:dyDescent="0.3">
      <c r="B245" s="36"/>
      <c r="C245" s="36"/>
      <c r="D245" s="2"/>
      <c r="F245" s="2"/>
    </row>
    <row r="246" spans="1:8" x14ac:dyDescent="0.3">
      <c r="B246" s="36"/>
      <c r="C246" s="36"/>
      <c r="D246" s="2"/>
      <c r="F246" s="2"/>
    </row>
    <row r="247" spans="1:8" x14ac:dyDescent="0.3">
      <c r="B247" s="36"/>
      <c r="C247" s="36"/>
      <c r="D247" s="2"/>
      <c r="F247" s="2"/>
    </row>
    <row r="248" spans="1:8" x14ac:dyDescent="0.3">
      <c r="B248" s="36"/>
      <c r="C248" s="36"/>
      <c r="D248" s="2"/>
      <c r="F248" s="2"/>
    </row>
    <row r="249" spans="1:8" x14ac:dyDescent="0.3">
      <c r="B249" s="36"/>
      <c r="C249" s="36"/>
      <c r="D249" s="2"/>
      <c r="F249" s="2"/>
    </row>
    <row r="250" spans="1:8" x14ac:dyDescent="0.3">
      <c r="B250" s="36"/>
      <c r="C250" s="36"/>
      <c r="D250" s="2"/>
      <c r="F250" s="2"/>
    </row>
    <row r="251" spans="1:8" x14ac:dyDescent="0.3">
      <c r="B251" s="36"/>
      <c r="C251" s="36"/>
      <c r="D251" s="2"/>
      <c r="F251" s="2"/>
    </row>
    <row r="252" spans="1:8" x14ac:dyDescent="0.3">
      <c r="B252" s="36"/>
      <c r="C252" s="36"/>
      <c r="D252" s="2"/>
      <c r="F252" s="2"/>
    </row>
    <row r="253" spans="1:8" x14ac:dyDescent="0.3">
      <c r="B253" s="36"/>
      <c r="C253" s="36"/>
      <c r="D253" s="2"/>
      <c r="F253" s="2"/>
    </row>
    <row r="254" spans="1:8" x14ac:dyDescent="0.3">
      <c r="B254" s="36"/>
      <c r="C254" s="36"/>
      <c r="D254" s="2"/>
      <c r="F254" s="2"/>
    </row>
    <row r="255" spans="1:8" x14ac:dyDescent="0.3">
      <c r="B255" s="36"/>
      <c r="C255" s="36"/>
      <c r="D255" s="2"/>
      <c r="F255" s="2"/>
    </row>
    <row r="256" spans="1:8" x14ac:dyDescent="0.3">
      <c r="B256" s="36"/>
      <c r="C256" s="36"/>
      <c r="D256" s="2"/>
      <c r="F256" s="2"/>
    </row>
    <row r="257" spans="2:6" x14ac:dyDescent="0.3">
      <c r="B257" s="36"/>
      <c r="C257" s="36"/>
      <c r="D257" s="2"/>
      <c r="F257" s="2"/>
    </row>
    <row r="258" spans="2:6" x14ac:dyDescent="0.3">
      <c r="B258" s="36"/>
      <c r="C258" s="36"/>
      <c r="D258" s="2"/>
      <c r="F258" s="2"/>
    </row>
    <row r="259" spans="2:6" x14ac:dyDescent="0.3">
      <c r="B259" s="36"/>
      <c r="C259" s="36"/>
      <c r="D259" s="2"/>
      <c r="F259" s="2"/>
    </row>
    <row r="260" spans="2:6" x14ac:dyDescent="0.3">
      <c r="B260" s="36"/>
      <c r="C260" s="36"/>
      <c r="D260" s="2"/>
      <c r="F260" s="2"/>
    </row>
    <row r="261" spans="2:6" x14ac:dyDescent="0.3">
      <c r="B261" s="36"/>
      <c r="C261" s="36"/>
      <c r="D261" s="2"/>
      <c r="F261" s="2"/>
    </row>
    <row r="262" spans="2:6" x14ac:dyDescent="0.3">
      <c r="B262" s="36"/>
      <c r="C262" s="36"/>
      <c r="D262" s="2"/>
      <c r="F262" s="2"/>
    </row>
    <row r="263" spans="2:6" x14ac:dyDescent="0.3">
      <c r="B263" s="36"/>
      <c r="C263" s="36"/>
      <c r="D263" s="2"/>
      <c r="F263" s="2"/>
    </row>
    <row r="264" spans="2:6" x14ac:dyDescent="0.3">
      <c r="B264" s="36"/>
      <c r="C264" s="36"/>
      <c r="D264" s="2"/>
      <c r="F264" s="2"/>
    </row>
    <row r="265" spans="2:6" x14ac:dyDescent="0.3">
      <c r="B265" s="36"/>
      <c r="C265" s="36"/>
      <c r="D265" s="2"/>
      <c r="F265" s="2"/>
    </row>
    <row r="266" spans="2:6" x14ac:dyDescent="0.3">
      <c r="B266" s="36"/>
      <c r="C266" s="36"/>
      <c r="D266" s="2"/>
      <c r="F266" s="2"/>
    </row>
    <row r="267" spans="2:6" x14ac:dyDescent="0.3">
      <c r="B267" s="36"/>
      <c r="C267" s="36"/>
      <c r="D267" s="2"/>
      <c r="F267" s="2"/>
    </row>
    <row r="268" spans="2:6" x14ac:dyDescent="0.3">
      <c r="B268" s="36"/>
      <c r="C268" s="36"/>
      <c r="D268" s="2"/>
      <c r="F268" s="2"/>
    </row>
    <row r="269" spans="2:6" x14ac:dyDescent="0.3">
      <c r="B269" s="36"/>
      <c r="C269" s="36"/>
      <c r="D269" s="2"/>
      <c r="F269" s="2"/>
    </row>
    <row r="270" spans="2:6" x14ac:dyDescent="0.3">
      <c r="B270" s="36"/>
      <c r="C270" s="36"/>
      <c r="D270" s="2"/>
      <c r="F270" s="2"/>
    </row>
    <row r="271" spans="2:6" x14ac:dyDescent="0.3">
      <c r="B271" s="36"/>
      <c r="C271" s="36"/>
      <c r="D271" s="2"/>
      <c r="F271" s="2"/>
    </row>
    <row r="272" spans="2:6" x14ac:dyDescent="0.3">
      <c r="B272" s="36"/>
      <c r="C272" s="36"/>
      <c r="D272" s="2"/>
      <c r="F272" s="2"/>
    </row>
    <row r="273" spans="2:6" x14ac:dyDescent="0.3">
      <c r="B273" s="36"/>
      <c r="C273" s="36"/>
      <c r="D273" s="2"/>
      <c r="F273" s="2"/>
    </row>
    <row r="274" spans="2:6" x14ac:dyDescent="0.3">
      <c r="B274" s="36"/>
      <c r="C274" s="36"/>
      <c r="D274" s="2"/>
      <c r="F274" s="2"/>
    </row>
    <row r="275" spans="2:6" x14ac:dyDescent="0.3">
      <c r="B275" s="36"/>
      <c r="C275" s="36"/>
      <c r="D275" s="2"/>
      <c r="F275" s="2"/>
    </row>
    <row r="276" spans="2:6" x14ac:dyDescent="0.3">
      <c r="B276" s="36"/>
      <c r="C276" s="36"/>
      <c r="D276" s="2"/>
      <c r="F276" s="2"/>
    </row>
    <row r="277" spans="2:6" x14ac:dyDescent="0.3">
      <c r="B277" s="36"/>
      <c r="C277" s="36"/>
      <c r="D277" s="2"/>
      <c r="F277" s="2"/>
    </row>
    <row r="278" spans="2:6" x14ac:dyDescent="0.3">
      <c r="B278" s="36"/>
      <c r="C278" s="36"/>
      <c r="D278" s="2"/>
      <c r="F278" s="2"/>
    </row>
    <row r="279" spans="2:6" x14ac:dyDescent="0.3">
      <c r="B279" s="36"/>
      <c r="C279" s="36"/>
      <c r="D279" s="2"/>
      <c r="F279" s="2"/>
    </row>
    <row r="280" spans="2:6" x14ac:dyDescent="0.3">
      <c r="B280" s="36"/>
      <c r="C280" s="36"/>
      <c r="D280" s="2"/>
      <c r="F280" s="2"/>
    </row>
    <row r="281" spans="2:6" x14ac:dyDescent="0.3">
      <c r="B281" s="36"/>
      <c r="C281" s="36"/>
      <c r="D281" s="2"/>
      <c r="F281" s="2"/>
    </row>
    <row r="282" spans="2:6" x14ac:dyDescent="0.3">
      <c r="B282" s="36"/>
      <c r="C282" s="36"/>
      <c r="D282" s="2"/>
      <c r="F282" s="2"/>
    </row>
    <row r="283" spans="2:6" x14ac:dyDescent="0.3">
      <c r="B283" s="36"/>
      <c r="C283" s="36"/>
      <c r="D283" s="2"/>
      <c r="F283" s="2"/>
    </row>
    <row r="284" spans="2:6" x14ac:dyDescent="0.3">
      <c r="B284" s="36"/>
      <c r="C284" s="36"/>
      <c r="D284" s="2"/>
      <c r="F284" s="2"/>
    </row>
    <row r="285" spans="2:6" x14ac:dyDescent="0.3">
      <c r="B285" s="36"/>
      <c r="C285" s="36"/>
      <c r="D285" s="2"/>
      <c r="F285" s="2"/>
    </row>
    <row r="286" spans="2:6" x14ac:dyDescent="0.3">
      <c r="B286" s="36"/>
      <c r="C286" s="36"/>
      <c r="D286" s="2"/>
      <c r="F286" s="2"/>
    </row>
    <row r="287" spans="2:6" x14ac:dyDescent="0.3">
      <c r="B287" s="36"/>
      <c r="C287" s="36"/>
      <c r="D287" s="2"/>
      <c r="F287" s="2"/>
    </row>
    <row r="288" spans="2:6" x14ac:dyDescent="0.3">
      <c r="B288" s="36"/>
      <c r="C288" s="36"/>
      <c r="D288" s="2"/>
      <c r="F288" s="2"/>
    </row>
    <row r="289" spans="2:6" x14ac:dyDescent="0.3">
      <c r="B289" s="36"/>
      <c r="C289" s="36"/>
      <c r="D289" s="2"/>
      <c r="F289" s="2"/>
    </row>
    <row r="290" spans="2:6" x14ac:dyDescent="0.3">
      <c r="B290" s="36"/>
      <c r="C290" s="36"/>
      <c r="D290" s="2"/>
      <c r="F290" s="2"/>
    </row>
    <row r="291" spans="2:6" x14ac:dyDescent="0.3">
      <c r="B291" s="36"/>
      <c r="C291" s="36"/>
      <c r="D291" s="2"/>
      <c r="F291" s="2"/>
    </row>
  </sheetData>
  <autoFilter ref="A11:P228" xr:uid="{7CCB2D63-014C-4862-8BAD-BFC65DBE0C61}"/>
  <mergeCells count="15">
    <mergeCell ref="P9:P10"/>
    <mergeCell ref="D10:E10"/>
    <mergeCell ref="F10:G10"/>
    <mergeCell ref="L10:M10"/>
    <mergeCell ref="N10:O10"/>
    <mergeCell ref="B1:G1"/>
    <mergeCell ref="B2:G2"/>
    <mergeCell ref="A8:A10"/>
    <mergeCell ref="B8:G8"/>
    <mergeCell ref="J8:O8"/>
    <mergeCell ref="B9:C10"/>
    <mergeCell ref="D9:G9"/>
    <mergeCell ref="H9:H10"/>
    <mergeCell ref="J9:K10"/>
    <mergeCell ref="L9:O9"/>
  </mergeCells>
  <hyperlinks>
    <hyperlink ref="B243" r:id="rId1" xr:uid="{7ECB8ECD-72ED-4E0D-B3EE-573C481FBCF7}"/>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Res Care</vt:lpstr>
      <vt:lpstr>Res Care (check)</vt:lpstr>
      <vt:lpstr>Birth registration (2)</vt:lpstr>
      <vt:lpstr>'Birth registration (2)'!Print_Titles</vt:lpstr>
      <vt:lpstr>'Res Care'!Print_Titles</vt:lpstr>
      <vt:lpstr>'Res Care (check)'!Print_Titles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Author</cp:lastModifiedBy>
  <dcterms:created xsi:type="dcterms:W3CDTF">2021-07-20T10:08:51Z</dcterms:created>
  <dcterms:modified xsi:type="dcterms:W3CDTF">2022-12-21T16:31:40Z</dcterms:modified>
</cp:coreProperties>
</file>